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Jobs\PWL\Prices\Analysis\Projects\2019\Phillips Curve Project\RDP Graphit files\"/>
    </mc:Choice>
  </mc:AlternateContent>
  <bookViews>
    <workbookView xWindow="0" yWindow="0" windowWidth="28800" windowHeight="11840" activeTab="2"/>
  </bookViews>
  <sheets>
    <sheet name="Coeffs and Assumptions" sheetId="1" r:id="rId1"/>
    <sheet name="Inf-U tradeoff" sheetId="2" r:id="rId2"/>
    <sheet name="Implied slop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2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2" i="2"/>
  <c r="D19" i="1"/>
  <c r="D18" i="1"/>
  <c r="D17" i="1"/>
  <c r="D16" i="1"/>
  <c r="D15" i="1"/>
  <c r="D6" i="1"/>
  <c r="D7" i="1"/>
  <c r="D8" i="1"/>
  <c r="D9" i="1"/>
  <c r="D10" i="1"/>
  <c r="D5" i="1"/>
</calcChain>
</file>

<file path=xl/sharedStrings.xml><?xml version="1.0" encoding="utf-8"?>
<sst xmlns="http://schemas.openxmlformats.org/spreadsheetml/2006/main" count="30" uniqueCount="25">
  <si>
    <t>Variable</t>
  </si>
  <si>
    <t>Coefficient</t>
  </si>
  <si>
    <t>Intercept</t>
  </si>
  <si>
    <t>Estimated on 1998-2019</t>
  </si>
  <si>
    <t>Annualised coefficient</t>
  </si>
  <si>
    <t>Unemployment gap (non-linear, 1st lag)</t>
  </si>
  <si>
    <t>WPI (q % ch, 1st lag)</t>
  </si>
  <si>
    <t>Unemployment (q ch)</t>
  </si>
  <si>
    <t>Estimated on 1993-2019</t>
  </si>
  <si>
    <t>Trimmed mean inflation (q % ch, 1st lag)</t>
  </si>
  <si>
    <t>Unemployment gap (non-linear, 2nd lag)</t>
  </si>
  <si>
    <t>RBA Aggregate Wage Phillips Curve</t>
  </si>
  <si>
    <t>RBA Aggregate Price Phillips Curve</t>
  </si>
  <si>
    <t>Consumption Import Price Index (YE % ch/4)</t>
  </si>
  <si>
    <t>Trend Infl Expectations (YE/4)</t>
  </si>
  <si>
    <t>DFD Deflator (YE % ch/4)</t>
  </si>
  <si>
    <t>Unemployment rate</t>
  </si>
  <si>
    <t>Prices Phillips Curve</t>
  </si>
  <si>
    <t>Wages Phillips Curve</t>
  </si>
  <si>
    <t>Assumptions</t>
  </si>
  <si>
    <t>Trend Inflation Expectations (YE)</t>
  </si>
  <si>
    <t>NAIRU</t>
  </si>
  <si>
    <t>Date</t>
  </si>
  <si>
    <t>Unemployment Rate</t>
  </si>
  <si>
    <t>Model-implied Slope (Wage Phillips Curve)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</si>
</sst>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1" xfId="0" applyFont="1" applyFill="1" applyBorder="1" applyAlignment="1">
      <alignment horizontal="centerContinuous"/>
    </xf>
    <xf numFmtId="0" fontId="0" fillId="2" borderId="2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167" fontId="0" fillId="2" borderId="0" xfId="0" applyNumberFormat="1" applyFill="1" applyBorder="1"/>
    <xf numFmtId="167" fontId="0" fillId="2" borderId="5" xfId="0" applyNumberFormat="1" applyFill="1" applyBorder="1"/>
    <xf numFmtId="167" fontId="0" fillId="2" borderId="7" xfId="0" applyNumberFormat="1" applyFill="1" applyBorder="1"/>
    <xf numFmtId="167" fontId="0" fillId="2" borderId="8" xfId="0" applyNumberFormat="1" applyFill="1" applyBorder="1"/>
    <xf numFmtId="0" fontId="3" fillId="2" borderId="9" xfId="0" applyFont="1" applyFill="1" applyBorder="1" applyAlignment="1">
      <alignment horizontal="center" vertical="distributed"/>
    </xf>
    <xf numFmtId="0" fontId="3" fillId="2" borderId="10" xfId="0" applyFont="1" applyFill="1" applyBorder="1" applyAlignment="1">
      <alignment horizontal="center" vertical="distributed"/>
    </xf>
    <xf numFmtId="0" fontId="3" fillId="2" borderId="11" xfId="0" applyFont="1" applyFill="1" applyBorder="1" applyAlignment="1">
      <alignment horizontal="center" vertical="distributed" wrapText="1"/>
    </xf>
    <xf numFmtId="0" fontId="0" fillId="0" borderId="0" xfId="0" applyFill="1"/>
    <xf numFmtId="0" fontId="0" fillId="0" borderId="0" xfId="0" applyFill="1" applyBorder="1"/>
    <xf numFmtId="0" fontId="2" fillId="2" borderId="1" xfId="0" applyFont="1" applyFill="1" applyBorder="1" applyAlignment="1">
      <alignment horizontal="centerContinuous" vertical="distributed"/>
    </xf>
    <xf numFmtId="0" fontId="0" fillId="2" borderId="3" xfId="0" applyFill="1" applyBorder="1" applyAlignment="1">
      <alignment horizontal="centerContinuous" vertical="distributed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4" fontId="0" fillId="0" borderId="0" xfId="0" applyNumberFormat="1"/>
    <xf numFmtId="167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D17" sqref="D17"/>
    </sheetView>
  </sheetViews>
  <sheetFormatPr defaultRowHeight="14.5" x14ac:dyDescent="0.35"/>
  <cols>
    <col min="1" max="1" width="8.7265625" customWidth="1"/>
    <col min="2" max="2" width="37" customWidth="1"/>
    <col min="3" max="3" width="10.7265625" customWidth="1"/>
    <col min="4" max="4" width="10.81640625" customWidth="1"/>
    <col min="7" max="7" width="28.6328125" customWidth="1"/>
  </cols>
  <sheetData>
    <row r="1" spans="2:8" ht="15" thickBot="1" x14ac:dyDescent="0.4"/>
    <row r="2" spans="2:8" x14ac:dyDescent="0.35">
      <c r="B2" s="1" t="s">
        <v>11</v>
      </c>
      <c r="C2" s="2"/>
      <c r="D2" s="3"/>
    </row>
    <row r="3" spans="2:8" ht="15" thickBot="1" x14ac:dyDescent="0.4">
      <c r="B3" s="4" t="s">
        <v>3</v>
      </c>
      <c r="C3" s="5"/>
      <c r="D3" s="6"/>
    </row>
    <row r="4" spans="2:8" ht="29" x14ac:dyDescent="0.35">
      <c r="B4" s="15" t="s">
        <v>0</v>
      </c>
      <c r="C4" s="16" t="s">
        <v>1</v>
      </c>
      <c r="D4" s="17" t="s">
        <v>4</v>
      </c>
      <c r="G4" s="20" t="s">
        <v>19</v>
      </c>
      <c r="H4" s="21"/>
    </row>
    <row r="5" spans="2:8" x14ac:dyDescent="0.35">
      <c r="B5" s="7" t="s">
        <v>2</v>
      </c>
      <c r="C5" s="11">
        <v>-0.23984</v>
      </c>
      <c r="D5" s="12">
        <f>C5*4</f>
        <v>-0.95935999999999999</v>
      </c>
      <c r="G5" s="7" t="s">
        <v>20</v>
      </c>
      <c r="H5" s="8">
        <v>2.2000000000000002</v>
      </c>
    </row>
    <row r="6" spans="2:8" ht="15" thickBot="1" x14ac:dyDescent="0.4">
      <c r="B6" s="7" t="s">
        <v>6</v>
      </c>
      <c r="C6" s="11">
        <v>0.35369099999999998</v>
      </c>
      <c r="D6" s="12">
        <f t="shared" ref="D6:D10" si="0">C6*4</f>
        <v>1.4147639999999999</v>
      </c>
      <c r="G6" s="9" t="s">
        <v>21</v>
      </c>
      <c r="H6" s="10">
        <v>4.5</v>
      </c>
    </row>
    <row r="7" spans="2:8" x14ac:dyDescent="0.35">
      <c r="B7" s="7" t="s">
        <v>5</v>
      </c>
      <c r="C7" s="11">
        <v>-0.47592000000000001</v>
      </c>
      <c r="D7" s="12">
        <f t="shared" si="0"/>
        <v>-1.90368</v>
      </c>
    </row>
    <row r="8" spans="2:8" x14ac:dyDescent="0.35">
      <c r="B8" s="7" t="s">
        <v>7</v>
      </c>
      <c r="C8" s="11">
        <v>-0.150923</v>
      </c>
      <c r="D8" s="12">
        <f t="shared" si="0"/>
        <v>-0.60369200000000001</v>
      </c>
    </row>
    <row r="9" spans="2:8" x14ac:dyDescent="0.35">
      <c r="B9" s="7" t="s">
        <v>15</v>
      </c>
      <c r="C9" s="11">
        <v>9.6536999999999998E-2</v>
      </c>
      <c r="D9" s="12">
        <f t="shared" si="0"/>
        <v>0.38614799999999999</v>
      </c>
    </row>
    <row r="10" spans="2:8" ht="15" thickBot="1" x14ac:dyDescent="0.4">
      <c r="B10" s="9" t="s">
        <v>14</v>
      </c>
      <c r="C10" s="13">
        <v>1.069642</v>
      </c>
      <c r="D10" s="14">
        <f t="shared" si="0"/>
        <v>4.2785679999999999</v>
      </c>
    </row>
    <row r="11" spans="2:8" ht="15" thickBot="1" x14ac:dyDescent="0.4"/>
    <row r="12" spans="2:8" x14ac:dyDescent="0.35">
      <c r="B12" s="1" t="s">
        <v>12</v>
      </c>
      <c r="C12" s="2"/>
      <c r="D12" s="3"/>
    </row>
    <row r="13" spans="2:8" x14ac:dyDescent="0.35">
      <c r="B13" s="4" t="s">
        <v>8</v>
      </c>
      <c r="C13" s="5"/>
      <c r="D13" s="6"/>
    </row>
    <row r="14" spans="2:8" ht="29" x14ac:dyDescent="0.35">
      <c r="B14" s="15" t="s">
        <v>0</v>
      </c>
      <c r="C14" s="16" t="s">
        <v>1</v>
      </c>
      <c r="D14" s="17" t="s">
        <v>4</v>
      </c>
    </row>
    <row r="15" spans="2:8" x14ac:dyDescent="0.35">
      <c r="B15" s="7" t="s">
        <v>2</v>
      </c>
      <c r="C15" s="11">
        <v>-6.1990000000000003E-2</v>
      </c>
      <c r="D15" s="12">
        <f>C15*4</f>
        <v>-0.24796000000000001</v>
      </c>
    </row>
    <row r="16" spans="2:8" x14ac:dyDescent="0.35">
      <c r="B16" s="7" t="s">
        <v>9</v>
      </c>
      <c r="C16" s="11">
        <v>0.20460999999999999</v>
      </c>
      <c r="D16" s="12">
        <f t="shared" ref="D16:D19" si="1">C16*4</f>
        <v>0.81843999999999995</v>
      </c>
    </row>
    <row r="17" spans="2:4" x14ac:dyDescent="0.35">
      <c r="B17" s="7" t="s">
        <v>10</v>
      </c>
      <c r="C17" s="11">
        <v>-0.68527800000000005</v>
      </c>
      <c r="D17" s="12">
        <f t="shared" si="1"/>
        <v>-2.7411120000000002</v>
      </c>
    </row>
    <row r="18" spans="2:4" x14ac:dyDescent="0.35">
      <c r="B18" s="7" t="s">
        <v>14</v>
      </c>
      <c r="C18" s="11">
        <v>0.89693699999999998</v>
      </c>
      <c r="D18" s="12">
        <f t="shared" si="1"/>
        <v>3.5877479999999999</v>
      </c>
    </row>
    <row r="19" spans="2:4" ht="15" thickBot="1" x14ac:dyDescent="0.4">
      <c r="B19" s="9" t="s">
        <v>13</v>
      </c>
      <c r="C19" s="13">
        <v>1.5141999999999999E-2</v>
      </c>
      <c r="D19" s="14">
        <f>C19*4</f>
        <v>6.0567999999999997E-2</v>
      </c>
    </row>
    <row r="20" spans="2:4" x14ac:dyDescent="0.35">
      <c r="B20" s="18"/>
      <c r="C20" s="18"/>
    </row>
    <row r="21" spans="2:4" x14ac:dyDescent="0.35">
      <c r="B21" s="19"/>
      <c r="C21" s="18"/>
    </row>
    <row r="22" spans="2:4" x14ac:dyDescent="0.35">
      <c r="B22" s="18"/>
      <c r="C22" s="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1"/>
  <sheetViews>
    <sheetView workbookViewId="0">
      <selection activeCell="C7" sqref="C7"/>
    </sheetView>
  </sheetViews>
  <sheetFormatPr defaultRowHeight="14.5" x14ac:dyDescent="0.35"/>
  <cols>
    <col min="1" max="1" width="18.1796875" customWidth="1"/>
    <col min="2" max="3" width="17.453125" customWidth="1"/>
  </cols>
  <sheetData>
    <row r="1" spans="1:3" x14ac:dyDescent="0.35">
      <c r="A1" s="23" t="s">
        <v>16</v>
      </c>
      <c r="B1" s="23" t="s">
        <v>18</v>
      </c>
      <c r="C1" s="23" t="s">
        <v>17</v>
      </c>
    </row>
    <row r="2" spans="1:3" x14ac:dyDescent="0.35">
      <c r="A2">
        <v>0.1</v>
      </c>
      <c r="B2">
        <f>'Coeffs and Assumptions'!$H$5+'Coeffs and Assumptions'!$D$7*('Inf-U tradeoff'!$A2-'Coeffs and Assumptions'!$H$6)/'Inf-U tradeoff'!$A2</f>
        <v>85.961920000000006</v>
      </c>
      <c r="C2">
        <f>'Coeffs and Assumptions'!$H$5+'Coeffs and Assumptions'!$D$17*('Inf-U tradeoff'!$A2-'Coeffs and Assumptions'!$H$6)/'Inf-U tradeoff'!$A2</f>
        <v>122.80892800000001</v>
      </c>
    </row>
    <row r="3" spans="1:3" x14ac:dyDescent="0.35">
      <c r="A3">
        <v>0.2</v>
      </c>
      <c r="B3">
        <f>'Coeffs and Assumptions'!$H$5+'Coeffs and Assumptions'!$D$7*('Inf-U tradeoff'!$A3-'Coeffs and Assumptions'!$H$6)/'Inf-U tradeoff'!$A3</f>
        <v>43.12912</v>
      </c>
      <c r="C3">
        <f>'Coeffs and Assumptions'!$H$5+'Coeffs and Assumptions'!$D$17*('Inf-U tradeoff'!$A3-'Coeffs and Assumptions'!$H$6)/'Inf-U tradeoff'!$A3</f>
        <v>61.133908000000005</v>
      </c>
    </row>
    <row r="4" spans="1:3" x14ac:dyDescent="0.35">
      <c r="A4">
        <v>0.30000000000000004</v>
      </c>
      <c r="B4">
        <f>'Coeffs and Assumptions'!$H$5+'Coeffs and Assumptions'!$D$7*('Inf-U tradeoff'!$A4-'Coeffs and Assumptions'!$H$6)/'Inf-U tradeoff'!$A4</f>
        <v>28.851519999999997</v>
      </c>
      <c r="C4">
        <f>'Coeffs and Assumptions'!$H$5+'Coeffs and Assumptions'!$D$17*('Inf-U tradeoff'!$A4-'Coeffs and Assumptions'!$H$6)/'Inf-U tradeoff'!$A4</f>
        <v>40.575568000000004</v>
      </c>
    </row>
    <row r="5" spans="1:3" x14ac:dyDescent="0.35">
      <c r="A5">
        <v>0.4</v>
      </c>
      <c r="B5">
        <f>'Coeffs and Assumptions'!$H$5+'Coeffs and Assumptions'!$D$7*('Inf-U tradeoff'!$A5-'Coeffs and Assumptions'!$H$6)/'Inf-U tradeoff'!$A5</f>
        <v>21.712719999999997</v>
      </c>
      <c r="C5">
        <f>'Coeffs and Assumptions'!$H$5+'Coeffs and Assumptions'!$D$17*('Inf-U tradeoff'!$A5-'Coeffs and Assumptions'!$H$6)/'Inf-U tradeoff'!$A5</f>
        <v>30.296397999999996</v>
      </c>
    </row>
    <row r="6" spans="1:3" x14ac:dyDescent="0.35">
      <c r="A6">
        <v>0.5</v>
      </c>
      <c r="B6">
        <f>'Coeffs and Assumptions'!$H$5+'Coeffs and Assumptions'!$D$7*('Inf-U tradeoff'!$A6-'Coeffs and Assumptions'!$H$6)/'Inf-U tradeoff'!$A6</f>
        <v>17.42944</v>
      </c>
      <c r="C6">
        <f>'Coeffs and Assumptions'!$H$5+'Coeffs and Assumptions'!$D$17*('Inf-U tradeoff'!$A6-'Coeffs and Assumptions'!$H$6)/'Inf-U tradeoff'!$A6</f>
        <v>24.128896000000001</v>
      </c>
    </row>
    <row r="7" spans="1:3" x14ac:dyDescent="0.35">
      <c r="A7">
        <v>0.6</v>
      </c>
      <c r="B7">
        <f>'Coeffs and Assumptions'!$H$5+'Coeffs and Assumptions'!$D$7*('Inf-U tradeoff'!$A7-'Coeffs and Assumptions'!$H$6)/'Inf-U tradeoff'!$A7</f>
        <v>14.573920000000001</v>
      </c>
      <c r="C7">
        <f>'Coeffs and Assumptions'!$H$5+'Coeffs and Assumptions'!$D$17*('Inf-U tradeoff'!$A7-'Coeffs and Assumptions'!$H$6)/'Inf-U tradeoff'!$A7</f>
        <v>20.017228000000003</v>
      </c>
    </row>
    <row r="8" spans="1:3" x14ac:dyDescent="0.35">
      <c r="A8">
        <v>0.7</v>
      </c>
      <c r="B8">
        <f>'Coeffs and Assumptions'!$H$5+'Coeffs and Assumptions'!$D$7*('Inf-U tradeoff'!$A8-'Coeffs and Assumptions'!$H$6)/'Inf-U tradeoff'!$A8</f>
        <v>12.534262857142856</v>
      </c>
      <c r="C8">
        <f>'Coeffs and Assumptions'!$H$5+'Coeffs and Assumptions'!$D$17*('Inf-U tradeoff'!$A8-'Coeffs and Assumptions'!$H$6)/'Inf-U tradeoff'!$A8</f>
        <v>17.080322285714288</v>
      </c>
    </row>
    <row r="9" spans="1:3" x14ac:dyDescent="0.35">
      <c r="A9">
        <v>0.79999999999999993</v>
      </c>
      <c r="B9">
        <f>'Coeffs and Assumptions'!$H$5+'Coeffs and Assumptions'!$D$7*('Inf-U tradeoff'!$A9-'Coeffs and Assumptions'!$H$6)/'Inf-U tradeoff'!$A9</f>
        <v>11.004519999999999</v>
      </c>
      <c r="C9">
        <f>'Coeffs and Assumptions'!$H$5+'Coeffs and Assumptions'!$D$17*('Inf-U tradeoff'!$A9-'Coeffs and Assumptions'!$H$6)/'Inf-U tradeoff'!$A9</f>
        <v>14.877643000000003</v>
      </c>
    </row>
    <row r="10" spans="1:3" x14ac:dyDescent="0.35">
      <c r="A10">
        <v>0.89999999999999991</v>
      </c>
      <c r="B10">
        <f>'Coeffs and Assumptions'!$H$5+'Coeffs and Assumptions'!$D$7*('Inf-U tradeoff'!$A10-'Coeffs and Assumptions'!$H$6)/'Inf-U tradeoff'!$A10</f>
        <v>9.8147200000000012</v>
      </c>
      <c r="C10">
        <f>'Coeffs and Assumptions'!$H$5+'Coeffs and Assumptions'!$D$17*('Inf-U tradeoff'!$A10-'Coeffs and Assumptions'!$H$6)/'Inf-U tradeoff'!$A10</f>
        <v>13.164448</v>
      </c>
    </row>
    <row r="11" spans="1:3" x14ac:dyDescent="0.35">
      <c r="A11">
        <v>0.99999999999999989</v>
      </c>
      <c r="B11">
        <f>'Coeffs and Assumptions'!$H$5+'Coeffs and Assumptions'!$D$7*('Inf-U tradeoff'!$A11-'Coeffs and Assumptions'!$H$6)/'Inf-U tradeoff'!$A11</f>
        <v>8.8628800000000005</v>
      </c>
      <c r="C11">
        <f>'Coeffs and Assumptions'!$H$5+'Coeffs and Assumptions'!$D$17*('Inf-U tradeoff'!$A11-'Coeffs and Assumptions'!$H$6)/'Inf-U tradeoff'!$A11</f>
        <v>11.793892000000003</v>
      </c>
    </row>
    <row r="12" spans="1:3" x14ac:dyDescent="0.35">
      <c r="A12">
        <v>1.0999999999999999</v>
      </c>
      <c r="B12">
        <f>'Coeffs and Assumptions'!$H$5+'Coeffs and Assumptions'!$D$7*('Inf-U tradeoff'!$A12-'Coeffs and Assumptions'!$H$6)/'Inf-U tradeoff'!$A12</f>
        <v>8.0841018181818196</v>
      </c>
      <c r="C12">
        <f>'Coeffs and Assumptions'!$H$5+'Coeffs and Assumptions'!$D$17*('Inf-U tradeoff'!$A12-'Coeffs and Assumptions'!$H$6)/'Inf-U tradeoff'!$A12</f>
        <v>10.672528000000003</v>
      </c>
    </row>
    <row r="13" spans="1:3" x14ac:dyDescent="0.35">
      <c r="A13">
        <v>1.2</v>
      </c>
      <c r="B13">
        <f>'Coeffs and Assumptions'!$H$5+'Coeffs and Assumptions'!$D$7*('Inf-U tradeoff'!$A13-'Coeffs and Assumptions'!$H$6)/'Inf-U tradeoff'!$A13</f>
        <v>7.4351200000000004</v>
      </c>
      <c r="C13">
        <f>'Coeffs and Assumptions'!$H$5+'Coeffs and Assumptions'!$D$17*('Inf-U tradeoff'!$A13-'Coeffs and Assumptions'!$H$6)/'Inf-U tradeoff'!$A13</f>
        <v>9.7380580000000005</v>
      </c>
    </row>
    <row r="14" spans="1:3" x14ac:dyDescent="0.35">
      <c r="A14">
        <v>1.3</v>
      </c>
      <c r="B14">
        <f>'Coeffs and Assumptions'!$H$5+'Coeffs and Assumptions'!$D$7*('Inf-U tradeoff'!$A14-'Coeffs and Assumptions'!$H$6)/'Inf-U tradeoff'!$A14</f>
        <v>6.8859815384615386</v>
      </c>
      <c r="C14">
        <f>'Coeffs and Assumptions'!$H$5+'Coeffs and Assumptions'!$D$17*('Inf-U tradeoff'!$A14-'Coeffs and Assumptions'!$H$6)/'Inf-U tradeoff'!$A14</f>
        <v>8.9473526153846166</v>
      </c>
    </row>
    <row r="15" spans="1:3" x14ac:dyDescent="0.35">
      <c r="A15">
        <v>1.4000000000000001</v>
      </c>
      <c r="B15">
        <f>'Coeffs and Assumptions'!$H$5+'Coeffs and Assumptions'!$D$7*('Inf-U tradeoff'!$A15-'Coeffs and Assumptions'!$H$6)/'Inf-U tradeoff'!$A15</f>
        <v>6.415291428571428</v>
      </c>
      <c r="C15">
        <f>'Coeffs and Assumptions'!$H$5+'Coeffs and Assumptions'!$D$17*('Inf-U tradeoff'!$A15-'Coeffs and Assumptions'!$H$6)/'Inf-U tradeoff'!$A15</f>
        <v>8.2696051428571415</v>
      </c>
    </row>
    <row r="16" spans="1:3" x14ac:dyDescent="0.35">
      <c r="A16">
        <v>1.5000000000000002</v>
      </c>
      <c r="B16">
        <f>'Coeffs and Assumptions'!$H$5+'Coeffs and Assumptions'!$D$7*('Inf-U tradeoff'!$A16-'Coeffs and Assumptions'!$H$6)/'Inf-U tradeoff'!$A16</f>
        <v>6.0073600000000003</v>
      </c>
      <c r="C16">
        <f>'Coeffs and Assumptions'!$H$5+'Coeffs and Assumptions'!$D$17*('Inf-U tradeoff'!$A16-'Coeffs and Assumptions'!$H$6)/'Inf-U tradeoff'!$A16</f>
        <v>7.6822239999999988</v>
      </c>
    </row>
    <row r="17" spans="1:3" x14ac:dyDescent="0.35">
      <c r="A17">
        <v>1.6000000000000003</v>
      </c>
      <c r="B17">
        <f>'Coeffs and Assumptions'!$H$5+'Coeffs and Assumptions'!$D$7*('Inf-U tradeoff'!$A17-'Coeffs and Assumptions'!$H$6)/'Inf-U tradeoff'!$A17</f>
        <v>5.6504199999999987</v>
      </c>
      <c r="C17">
        <f>'Coeffs and Assumptions'!$H$5+'Coeffs and Assumptions'!$D$17*('Inf-U tradeoff'!$A17-'Coeffs and Assumptions'!$H$6)/'Inf-U tradeoff'!$A17</f>
        <v>7.1682654999999986</v>
      </c>
    </row>
    <row r="18" spans="1:3" x14ac:dyDescent="0.35">
      <c r="A18">
        <v>1.7000000000000004</v>
      </c>
      <c r="B18">
        <f>'Coeffs and Assumptions'!$H$5+'Coeffs and Assumptions'!$D$7*('Inf-U tradeoff'!$A18-'Coeffs and Assumptions'!$H$6)/'Inf-U tradeoff'!$A18</f>
        <v>5.3354729411764694</v>
      </c>
      <c r="C18">
        <f>'Coeffs and Assumptions'!$H$5+'Coeffs and Assumptions'!$D$17*('Inf-U tradeoff'!$A18-'Coeffs and Assumptions'!$H$6)/'Inf-U tradeoff'!$A18</f>
        <v>6.7147727058823525</v>
      </c>
    </row>
    <row r="19" spans="1:3" x14ac:dyDescent="0.35">
      <c r="A19">
        <v>1.8000000000000005</v>
      </c>
      <c r="B19">
        <f>'Coeffs and Assumptions'!$H$5+'Coeffs and Assumptions'!$D$7*('Inf-U tradeoff'!$A19-'Coeffs and Assumptions'!$H$6)/'Inf-U tradeoff'!$A19</f>
        <v>5.0555199999999987</v>
      </c>
      <c r="C19">
        <f>'Coeffs and Assumptions'!$H$5+'Coeffs and Assumptions'!$D$17*('Inf-U tradeoff'!$A19-'Coeffs and Assumptions'!$H$6)/'Inf-U tradeoff'!$A19</f>
        <v>6.3116679999999983</v>
      </c>
    </row>
    <row r="20" spans="1:3" x14ac:dyDescent="0.35">
      <c r="A20">
        <v>1.9000000000000006</v>
      </c>
      <c r="B20">
        <f>'Coeffs and Assumptions'!$H$5+'Coeffs and Assumptions'!$D$7*('Inf-U tradeoff'!$A20-'Coeffs and Assumptions'!$H$6)/'Inf-U tradeoff'!$A20</f>
        <v>4.805035789473683</v>
      </c>
      <c r="C20">
        <f>'Coeffs and Assumptions'!$H$5+'Coeffs and Assumptions'!$D$17*('Inf-U tradeoff'!$A20-'Coeffs and Assumptions'!$H$6)/'Inf-U tradeoff'!$A20</f>
        <v>5.9509953684210508</v>
      </c>
    </row>
    <row r="21" spans="1:3" x14ac:dyDescent="0.35">
      <c r="A21">
        <v>2.0000000000000004</v>
      </c>
      <c r="B21">
        <f>'Coeffs and Assumptions'!$H$5+'Coeffs and Assumptions'!$D$7*('Inf-U tradeoff'!$A21-'Coeffs and Assumptions'!$H$6)/'Inf-U tradeoff'!$A21</f>
        <v>4.5795999999999992</v>
      </c>
      <c r="C21">
        <f>'Coeffs and Assumptions'!$H$5+'Coeffs and Assumptions'!$D$17*('Inf-U tradeoff'!$A21-'Coeffs and Assumptions'!$H$6)/'Inf-U tradeoff'!$A21</f>
        <v>5.6263899999999989</v>
      </c>
    </row>
    <row r="22" spans="1:3" x14ac:dyDescent="0.35">
      <c r="A22">
        <v>2.1000000000000005</v>
      </c>
      <c r="B22">
        <f>'Coeffs and Assumptions'!$H$5+'Coeffs and Assumptions'!$D$7*('Inf-U tradeoff'!$A22-'Coeffs and Assumptions'!$H$6)/'Inf-U tradeoff'!$A22</f>
        <v>4.3756342857142849</v>
      </c>
      <c r="C22">
        <f>'Coeffs and Assumptions'!$H$5+'Coeffs and Assumptions'!$D$17*('Inf-U tradeoff'!$A22-'Coeffs and Assumptions'!$H$6)/'Inf-U tradeoff'!$A22</f>
        <v>5.3326994285714271</v>
      </c>
    </row>
    <row r="23" spans="1:3" x14ac:dyDescent="0.35">
      <c r="A23">
        <v>2.2000000000000006</v>
      </c>
      <c r="B23">
        <f>'Coeffs and Assumptions'!$H$5+'Coeffs and Assumptions'!$D$7*('Inf-U tradeoff'!$A23-'Coeffs and Assumptions'!$H$6)/'Inf-U tradeoff'!$A23</f>
        <v>4.1902109090909079</v>
      </c>
      <c r="C23">
        <f>'Coeffs and Assumptions'!$H$5+'Coeffs and Assumptions'!$D$17*('Inf-U tradeoff'!$A23-'Coeffs and Assumptions'!$H$6)/'Inf-U tradeoff'!$A23</f>
        <v>5.065707999999999</v>
      </c>
    </row>
    <row r="24" spans="1:3" x14ac:dyDescent="0.35">
      <c r="A24">
        <v>2.3000000000000007</v>
      </c>
      <c r="B24">
        <f>'Coeffs and Assumptions'!$H$5+'Coeffs and Assumptions'!$D$7*('Inf-U tradeoff'!$A24-'Coeffs and Assumptions'!$H$6)/'Inf-U tradeoff'!$A24</f>
        <v>4.0209113043478251</v>
      </c>
      <c r="C24">
        <f>'Coeffs and Assumptions'!$H$5+'Coeffs and Assumptions'!$D$17*('Inf-U tradeoff'!$A24-'Coeffs and Assumptions'!$H$6)/'Inf-U tradeoff'!$A24</f>
        <v>4.8219332173913028</v>
      </c>
    </row>
    <row r="25" spans="1:3" x14ac:dyDescent="0.35">
      <c r="A25">
        <v>2.4000000000000008</v>
      </c>
      <c r="B25">
        <f>'Coeffs and Assumptions'!$H$5+'Coeffs and Assumptions'!$D$7*('Inf-U tradeoff'!$A25-'Coeffs and Assumptions'!$H$6)/'Inf-U tradeoff'!$A25</f>
        <v>3.8657199999999992</v>
      </c>
      <c r="C25">
        <f>'Coeffs and Assumptions'!$H$5+'Coeffs and Assumptions'!$D$17*('Inf-U tradeoff'!$A25-'Coeffs and Assumptions'!$H$6)/'Inf-U tradeoff'!$A25</f>
        <v>4.5984729999999985</v>
      </c>
    </row>
    <row r="26" spans="1:3" x14ac:dyDescent="0.35">
      <c r="A26">
        <v>2.5000000000000009</v>
      </c>
      <c r="B26">
        <f>'Coeffs and Assumptions'!$H$5+'Coeffs and Assumptions'!$D$7*('Inf-U tradeoff'!$A26-'Coeffs and Assumptions'!$H$6)/'Inf-U tradeoff'!$A26</f>
        <v>3.7229439999999991</v>
      </c>
      <c r="C26">
        <f>'Coeffs and Assumptions'!$H$5+'Coeffs and Assumptions'!$D$17*('Inf-U tradeoff'!$A26-'Coeffs and Assumptions'!$H$6)/'Inf-U tradeoff'!$A26</f>
        <v>4.3928895999999984</v>
      </c>
    </row>
    <row r="27" spans="1:3" x14ac:dyDescent="0.35">
      <c r="A27">
        <v>2.600000000000001</v>
      </c>
      <c r="B27">
        <f>'Coeffs and Assumptions'!$H$5+'Coeffs and Assumptions'!$D$7*('Inf-U tradeoff'!$A27-'Coeffs and Assumptions'!$H$6)/'Inf-U tradeoff'!$A27</f>
        <v>3.5911507692307683</v>
      </c>
      <c r="C27">
        <f>'Coeffs and Assumptions'!$H$5+'Coeffs and Assumptions'!$D$17*('Inf-U tradeoff'!$A27-'Coeffs and Assumptions'!$H$6)/'Inf-U tradeoff'!$A27</f>
        <v>4.2031203076923056</v>
      </c>
    </row>
    <row r="28" spans="1:3" x14ac:dyDescent="0.35">
      <c r="A28">
        <v>2.7000000000000011</v>
      </c>
      <c r="B28">
        <f>'Coeffs and Assumptions'!$H$5+'Coeffs and Assumptions'!$D$7*('Inf-U tradeoff'!$A28-'Coeffs and Assumptions'!$H$6)/'Inf-U tradeoff'!$A28</f>
        <v>3.4691199999999989</v>
      </c>
      <c r="C28">
        <f>'Coeffs and Assumptions'!$H$5+'Coeffs and Assumptions'!$D$17*('Inf-U tradeoff'!$A28-'Coeffs and Assumptions'!$H$6)/'Inf-U tradeoff'!$A28</f>
        <v>4.0274079999999985</v>
      </c>
    </row>
    <row r="29" spans="1:3" x14ac:dyDescent="0.35">
      <c r="A29">
        <v>2.8000000000000012</v>
      </c>
      <c r="B29">
        <f>'Coeffs and Assumptions'!$H$5+'Coeffs and Assumptions'!$D$7*('Inf-U tradeoff'!$A29-'Coeffs and Assumptions'!$H$6)/'Inf-U tradeoff'!$A29</f>
        <v>3.3558057142857134</v>
      </c>
      <c r="C29">
        <f>'Coeffs and Assumptions'!$H$5+'Coeffs and Assumptions'!$D$17*('Inf-U tradeoff'!$A29-'Coeffs and Assumptions'!$H$6)/'Inf-U tradeoff'!$A29</f>
        <v>3.8642465714285699</v>
      </c>
    </row>
    <row r="30" spans="1:3" x14ac:dyDescent="0.35">
      <c r="A30">
        <v>2.9000000000000012</v>
      </c>
      <c r="B30">
        <f>'Coeffs and Assumptions'!$H$5+'Coeffs and Assumptions'!$D$7*('Inf-U tradeoff'!$A30-'Coeffs and Assumptions'!$H$6)/'Inf-U tradeoff'!$A30</f>
        <v>3.2503062068965507</v>
      </c>
      <c r="C30">
        <f>'Coeffs and Assumptions'!$H$5+'Coeffs and Assumptions'!$D$17*('Inf-U tradeoff'!$A30-'Coeffs and Assumptions'!$H$6)/'Inf-U tradeoff'!$A30</f>
        <v>3.7123376551724121</v>
      </c>
    </row>
    <row r="31" spans="1:3" x14ac:dyDescent="0.35">
      <c r="A31">
        <v>3.0000000000000013</v>
      </c>
      <c r="B31">
        <f>'Coeffs and Assumptions'!$H$5+'Coeffs and Assumptions'!$D$7*('Inf-U tradeoff'!$A31-'Coeffs and Assumptions'!$H$6)/'Inf-U tradeoff'!$A31</f>
        <v>3.1518399999999991</v>
      </c>
      <c r="C31">
        <f>'Coeffs and Assumptions'!$H$5+'Coeffs and Assumptions'!$D$17*('Inf-U tradeoff'!$A31-'Coeffs and Assumptions'!$H$6)/'Inf-U tradeoff'!$A31</f>
        <v>3.5705559999999981</v>
      </c>
    </row>
    <row r="32" spans="1:3" x14ac:dyDescent="0.35">
      <c r="A32">
        <v>3.1000000000000014</v>
      </c>
      <c r="B32">
        <f>'Coeffs and Assumptions'!$H$5+'Coeffs and Assumptions'!$D$7*('Inf-U tradeoff'!$A32-'Coeffs and Assumptions'!$H$6)/'Inf-U tradeoff'!$A32</f>
        <v>3.0597264516129021</v>
      </c>
      <c r="C32">
        <f>'Coeffs and Assumptions'!$H$5+'Coeffs and Assumptions'!$D$17*('Inf-U tradeoff'!$A32-'Coeffs and Assumptions'!$H$6)/'Inf-U tradeoff'!$A32</f>
        <v>3.4379215483870951</v>
      </c>
    </row>
    <row r="33" spans="1:3" x14ac:dyDescent="0.35">
      <c r="A33">
        <v>3.2000000000000015</v>
      </c>
      <c r="B33">
        <f>'Coeffs and Assumptions'!$H$5+'Coeffs and Assumptions'!$D$7*('Inf-U tradeoff'!$A33-'Coeffs and Assumptions'!$H$6)/'Inf-U tradeoff'!$A33</f>
        <v>2.9733699999999987</v>
      </c>
      <c r="C33">
        <f>'Coeffs and Assumptions'!$H$5+'Coeffs and Assumptions'!$D$17*('Inf-U tradeoff'!$A33-'Coeffs and Assumptions'!$H$6)/'Inf-U tradeoff'!$A33</f>
        <v>3.3135767499999984</v>
      </c>
    </row>
    <row r="34" spans="1:3" x14ac:dyDescent="0.35">
      <c r="A34">
        <v>3.3000000000000016</v>
      </c>
      <c r="B34">
        <f>'Coeffs and Assumptions'!$H$5+'Coeffs and Assumptions'!$D$7*('Inf-U tradeoff'!$A34-'Coeffs and Assumptions'!$H$6)/'Inf-U tradeoff'!$A34</f>
        <v>2.8922472727272717</v>
      </c>
      <c r="C34">
        <f>'Coeffs and Assumptions'!$H$5+'Coeffs and Assumptions'!$D$17*('Inf-U tradeoff'!$A34-'Coeffs and Assumptions'!$H$6)/'Inf-U tradeoff'!$A34</f>
        <v>3.1967679999999987</v>
      </c>
    </row>
    <row r="35" spans="1:3" x14ac:dyDescent="0.35">
      <c r="A35">
        <v>3.4000000000000017</v>
      </c>
      <c r="B35">
        <f>'Coeffs and Assumptions'!$H$5+'Coeffs and Assumptions'!$D$7*('Inf-U tradeoff'!$A35-'Coeffs and Assumptions'!$H$6)/'Inf-U tradeoff'!$A35</f>
        <v>2.8158964705882341</v>
      </c>
      <c r="C35">
        <f>'Coeffs and Assumptions'!$H$5+'Coeffs and Assumptions'!$D$17*('Inf-U tradeoff'!$A35-'Coeffs and Assumptions'!$H$6)/'Inf-U tradeoff'!$A35</f>
        <v>3.0868303529411749</v>
      </c>
    </row>
    <row r="36" spans="1:3" x14ac:dyDescent="0.35">
      <c r="A36">
        <v>3.5000000000000018</v>
      </c>
      <c r="B36">
        <f>'Coeffs and Assumptions'!$H$5+'Coeffs and Assumptions'!$D$7*('Inf-U tradeoff'!$A36-'Coeffs and Assumptions'!$H$6)/'Inf-U tradeoff'!$A36</f>
        <v>2.7439085714285705</v>
      </c>
      <c r="C36">
        <f>'Coeffs and Assumptions'!$H$5+'Coeffs and Assumptions'!$D$17*('Inf-U tradeoff'!$A36-'Coeffs and Assumptions'!$H$6)/'Inf-U tradeoff'!$A36</f>
        <v>2.9831748571428554</v>
      </c>
    </row>
    <row r="37" spans="1:3" x14ac:dyDescent="0.35">
      <c r="A37">
        <v>3.6000000000000019</v>
      </c>
      <c r="B37">
        <f>'Coeffs and Assumptions'!$H$5+'Coeffs and Assumptions'!$D$7*('Inf-U tradeoff'!$A37-'Coeffs and Assumptions'!$H$6)/'Inf-U tradeoff'!$A37</f>
        <v>2.6759199999999987</v>
      </c>
      <c r="C37">
        <f>'Coeffs and Assumptions'!$H$5+'Coeffs and Assumptions'!$D$17*('Inf-U tradeoff'!$A37-'Coeffs and Assumptions'!$H$6)/'Inf-U tradeoff'!$A37</f>
        <v>2.8852779999999987</v>
      </c>
    </row>
    <row r="38" spans="1:3" x14ac:dyDescent="0.35">
      <c r="A38">
        <v>3.700000000000002</v>
      </c>
      <c r="B38">
        <f>'Coeffs and Assumptions'!$H$5+'Coeffs and Assumptions'!$D$7*('Inf-U tradeoff'!$A38-'Coeffs and Assumptions'!$H$6)/'Inf-U tradeoff'!$A38</f>
        <v>2.6116064864864854</v>
      </c>
      <c r="C38">
        <f>'Coeffs and Assumptions'!$H$5+'Coeffs and Assumptions'!$D$17*('Inf-U tradeoff'!$A38-'Coeffs and Assumptions'!$H$6)/'Inf-U tradeoff'!$A38</f>
        <v>2.7926728648648633</v>
      </c>
    </row>
    <row r="39" spans="1:3" x14ac:dyDescent="0.35">
      <c r="A39">
        <v>3.800000000000002</v>
      </c>
      <c r="B39">
        <f>'Coeffs and Assumptions'!$H$5+'Coeffs and Assumptions'!$D$7*('Inf-U tradeoff'!$A39-'Coeffs and Assumptions'!$H$6)/'Inf-U tradeoff'!$A39</f>
        <v>2.5506778947368409</v>
      </c>
      <c r="C39">
        <f>'Coeffs and Assumptions'!$H$5+'Coeffs and Assumptions'!$D$17*('Inf-U tradeoff'!$A39-'Coeffs and Assumptions'!$H$6)/'Inf-U tradeoff'!$A39</f>
        <v>2.7049416842105249</v>
      </c>
    </row>
    <row r="40" spans="1:3" x14ac:dyDescent="0.35">
      <c r="A40">
        <v>3.9000000000000021</v>
      </c>
      <c r="B40">
        <f>'Coeffs and Assumptions'!$H$5+'Coeffs and Assumptions'!$D$7*('Inf-U tradeoff'!$A40-'Coeffs and Assumptions'!$H$6)/'Inf-U tradeoff'!$A40</f>
        <v>2.4928738461538451</v>
      </c>
      <c r="C40">
        <f>'Coeffs and Assumptions'!$H$5+'Coeffs and Assumptions'!$D$17*('Inf-U tradeoff'!$A40-'Coeffs and Assumptions'!$H$6)/'Inf-U tradeoff'!$A40</f>
        <v>2.6217095384615368</v>
      </c>
    </row>
    <row r="41" spans="1:3" x14ac:dyDescent="0.35">
      <c r="A41">
        <v>4.0000000000000018</v>
      </c>
      <c r="B41">
        <f>'Coeffs and Assumptions'!$H$5+'Coeffs and Assumptions'!$D$7*('Inf-U tradeoff'!$A41-'Coeffs and Assumptions'!$H$6)/'Inf-U tradeoff'!$A41</f>
        <v>2.4379599999999995</v>
      </c>
      <c r="C41">
        <f>'Coeffs and Assumptions'!$H$5+'Coeffs and Assumptions'!$D$17*('Inf-U tradeoff'!$A41-'Coeffs and Assumptions'!$H$6)/'Inf-U tradeoff'!$A41</f>
        <v>2.542638999999999</v>
      </c>
    </row>
    <row r="42" spans="1:3" x14ac:dyDescent="0.35">
      <c r="A42">
        <v>4.1000000000000014</v>
      </c>
      <c r="B42">
        <f>'Coeffs and Assumptions'!$H$5+'Coeffs and Assumptions'!$D$7*('Inf-U tradeoff'!$A42-'Coeffs and Assumptions'!$H$6)/'Inf-U tradeoff'!$A42</f>
        <v>2.3857248780487801</v>
      </c>
      <c r="C42">
        <f>'Coeffs and Assumptions'!$H$5+'Coeffs and Assumptions'!$D$17*('Inf-U tradeoff'!$A42-'Coeffs and Assumptions'!$H$6)/'Inf-U tradeoff'!$A42</f>
        <v>2.4674255609756091</v>
      </c>
    </row>
    <row r="43" spans="1:3" x14ac:dyDescent="0.35">
      <c r="A43">
        <v>4.2000000000000011</v>
      </c>
      <c r="B43">
        <f>'Coeffs and Assumptions'!$H$5+'Coeffs and Assumptions'!$D$7*('Inf-U tradeoff'!$A43-'Coeffs and Assumptions'!$H$6)/'Inf-U tradeoff'!$A43</f>
        <v>2.3359771428571423</v>
      </c>
      <c r="C43">
        <f>'Coeffs and Assumptions'!$H$5+'Coeffs and Assumptions'!$D$17*('Inf-U tradeoff'!$A43-'Coeffs and Assumptions'!$H$6)/'Inf-U tradeoff'!$A43</f>
        <v>2.3957937142857135</v>
      </c>
    </row>
    <row r="44" spans="1:3" x14ac:dyDescent="0.35">
      <c r="A44">
        <v>4.3000000000000007</v>
      </c>
      <c r="B44">
        <f>'Coeffs and Assumptions'!$H$5+'Coeffs and Assumptions'!$D$7*('Inf-U tradeoff'!$A44-'Coeffs and Assumptions'!$H$6)/'Inf-U tradeoff'!$A44</f>
        <v>2.2885432558139533</v>
      </c>
      <c r="C44">
        <f>'Coeffs and Assumptions'!$H$5+'Coeffs and Assumptions'!$D$17*('Inf-U tradeoff'!$A44-'Coeffs and Assumptions'!$H$6)/'Inf-U tradeoff'!$A44</f>
        <v>2.3274935813953483</v>
      </c>
    </row>
    <row r="45" spans="1:3" x14ac:dyDescent="0.35">
      <c r="A45">
        <v>4.4000000000000004</v>
      </c>
      <c r="B45">
        <f>'Coeffs and Assumptions'!$H$5+'Coeffs and Assumptions'!$D$7*('Inf-U tradeoff'!$A45-'Coeffs and Assumptions'!$H$6)/'Inf-U tradeoff'!$A45</f>
        <v>2.2432654545454547</v>
      </c>
      <c r="C45">
        <f>'Coeffs and Assumptions'!$H$5+'Coeffs and Assumptions'!$D$17*('Inf-U tradeoff'!$A45-'Coeffs and Assumptions'!$H$6)/'Inf-U tradeoff'!$A45</f>
        <v>2.2622979999999999</v>
      </c>
    </row>
    <row r="46" spans="1:3" x14ac:dyDescent="0.35">
      <c r="A46">
        <v>4.5</v>
      </c>
      <c r="B46">
        <f>'Coeffs and Assumptions'!$H$5+'Coeffs and Assumptions'!$D$7*('Inf-U tradeoff'!$A46-'Coeffs and Assumptions'!$H$6)/'Inf-U tradeoff'!$A46</f>
        <v>2.2000000000000002</v>
      </c>
      <c r="C46">
        <f>'Coeffs and Assumptions'!$H$5+'Coeffs and Assumptions'!$D$17*('Inf-U tradeoff'!$A46-'Coeffs and Assumptions'!$H$6)/'Inf-U tradeoff'!$A46</f>
        <v>2.2000000000000002</v>
      </c>
    </row>
    <row r="47" spans="1:3" x14ac:dyDescent="0.35">
      <c r="A47">
        <v>4.5999999999999996</v>
      </c>
      <c r="B47">
        <f>'Coeffs and Assumptions'!$H$5+'Coeffs and Assumptions'!$D$7*('Inf-U tradeoff'!$A47-'Coeffs and Assumptions'!$H$6)/'Inf-U tradeoff'!$A47</f>
        <v>2.1586156521739133</v>
      </c>
      <c r="C47">
        <f>'Coeffs and Assumptions'!$H$5+'Coeffs and Assumptions'!$D$17*('Inf-U tradeoff'!$A47-'Coeffs and Assumptions'!$H$6)/'Inf-U tradeoff'!$A47</f>
        <v>2.1404106086956527</v>
      </c>
    </row>
    <row r="48" spans="1:3" x14ac:dyDescent="0.35">
      <c r="A48">
        <v>4.6999999999999993</v>
      </c>
      <c r="B48">
        <f>'Coeffs and Assumptions'!$H$5+'Coeffs and Assumptions'!$D$7*('Inf-U tradeoff'!$A48-'Coeffs and Assumptions'!$H$6)/'Inf-U tradeoff'!$A48</f>
        <v>2.1189923404255322</v>
      </c>
      <c r="C48">
        <f>'Coeffs and Assumptions'!$H$5+'Coeffs and Assumptions'!$D$17*('Inf-U tradeoff'!$A48-'Coeffs and Assumptions'!$H$6)/'Inf-U tradeoff'!$A48</f>
        <v>2.0833569361702131</v>
      </c>
    </row>
    <row r="49" spans="1:3" x14ac:dyDescent="0.35">
      <c r="A49">
        <v>4.7999999999999989</v>
      </c>
      <c r="B49">
        <f>'Coeffs and Assumptions'!$H$5+'Coeffs and Assumptions'!$D$7*('Inf-U tradeoff'!$A49-'Coeffs and Assumptions'!$H$6)/'Inf-U tradeoff'!$A49</f>
        <v>2.0810200000000005</v>
      </c>
      <c r="C49">
        <f>'Coeffs and Assumptions'!$H$5+'Coeffs and Assumptions'!$D$17*('Inf-U tradeoff'!$A49-'Coeffs and Assumptions'!$H$6)/'Inf-U tradeoff'!$A49</f>
        <v>2.0286805000000006</v>
      </c>
    </row>
    <row r="50" spans="1:3" x14ac:dyDescent="0.35">
      <c r="A50">
        <v>4.8999999999999986</v>
      </c>
      <c r="B50">
        <f>'Coeffs and Assumptions'!$H$5+'Coeffs and Assumptions'!$D$7*('Inf-U tradeoff'!$A50-'Coeffs and Assumptions'!$H$6)/'Inf-U tradeoff'!$A50</f>
        <v>2.0445975510204089</v>
      </c>
      <c r="C50">
        <f>'Coeffs and Assumptions'!$H$5+'Coeffs and Assumptions'!$D$17*('Inf-U tradeoff'!$A50-'Coeffs and Assumptions'!$H$6)/'Inf-U tradeoff'!$A50</f>
        <v>1.9762357551020417</v>
      </c>
    </row>
    <row r="51" spans="1:3" x14ac:dyDescent="0.35">
      <c r="A51">
        <v>4.9999999999999982</v>
      </c>
      <c r="B51">
        <f>'Coeffs and Assumptions'!$H$5+'Coeffs and Assumptions'!$D$7*('Inf-U tradeoff'!$A51-'Coeffs and Assumptions'!$H$6)/'Inf-U tradeoff'!$A51</f>
        <v>2.0096320000000008</v>
      </c>
      <c r="C51">
        <f>'Coeffs and Assumptions'!$H$5+'Coeffs and Assumptions'!$D$17*('Inf-U tradeoff'!$A51-'Coeffs and Assumptions'!$H$6)/'Inf-U tradeoff'!$A51</f>
        <v>1.925888800000001</v>
      </c>
    </row>
    <row r="52" spans="1:3" x14ac:dyDescent="0.35">
      <c r="A52">
        <v>5.0999999999999979</v>
      </c>
      <c r="B52">
        <f>'Coeffs and Assumptions'!$H$5+'Coeffs and Assumptions'!$D$7*('Inf-U tradeoff'!$A52-'Coeffs and Assumptions'!$H$6)/'Inf-U tradeoff'!$A52</f>
        <v>1.9760376470588243</v>
      </c>
      <c r="C52">
        <f>'Coeffs and Assumptions'!$H$5+'Coeffs and Assumptions'!$D$17*('Inf-U tradeoff'!$A52-'Coeffs and Assumptions'!$H$6)/'Inf-U tradeoff'!$A52</f>
        <v>1.8775162352941188</v>
      </c>
    </row>
    <row r="53" spans="1:3" x14ac:dyDescent="0.35">
      <c r="A53">
        <v>5.1999999999999975</v>
      </c>
      <c r="B53">
        <f>'Coeffs and Assumptions'!$H$5+'Coeffs and Assumptions'!$D$7*('Inf-U tradeoff'!$A53-'Coeffs and Assumptions'!$H$6)/'Inf-U tradeoff'!$A53</f>
        <v>1.9437353846153855</v>
      </c>
      <c r="C53">
        <f>'Coeffs and Assumptions'!$H$5+'Coeffs and Assumptions'!$D$17*('Inf-U tradeoff'!$A53-'Coeffs and Assumptions'!$H$6)/'Inf-U tradeoff'!$A53</f>
        <v>1.8310041538461552</v>
      </c>
    </row>
    <row r="54" spans="1:3" x14ac:dyDescent="0.35">
      <c r="A54">
        <v>5.2999999999999972</v>
      </c>
      <c r="B54">
        <f>'Coeffs and Assumptions'!$H$5+'Coeffs and Assumptions'!$D$7*('Inf-U tradeoff'!$A54-'Coeffs and Assumptions'!$H$6)/'Inf-U tradeoff'!$A54</f>
        <v>1.9126520754716991</v>
      </c>
      <c r="C54">
        <f>'Coeffs and Assumptions'!$H$5+'Coeffs and Assumptions'!$D$17*('Inf-U tradeoff'!$A54-'Coeffs and Assumptions'!$H$6)/'Inf-U tradeoff'!$A54</f>
        <v>1.7862472452830203</v>
      </c>
    </row>
    <row r="55" spans="1:3" x14ac:dyDescent="0.35">
      <c r="A55">
        <v>5.3999999999999968</v>
      </c>
      <c r="B55">
        <f>'Coeffs and Assumptions'!$H$5+'Coeffs and Assumptions'!$D$7*('Inf-U tradeoff'!$A55-'Coeffs and Assumptions'!$H$6)/'Inf-U tradeoff'!$A55</f>
        <v>1.8827200000000011</v>
      </c>
      <c r="C55">
        <f>'Coeffs and Assumptions'!$H$5+'Coeffs and Assumptions'!$D$17*('Inf-U tradeoff'!$A55-'Coeffs and Assumptions'!$H$6)/'Inf-U tradeoff'!$A55</f>
        <v>1.7431480000000015</v>
      </c>
    </row>
    <row r="56" spans="1:3" x14ac:dyDescent="0.35">
      <c r="A56">
        <v>5.4999999999999964</v>
      </c>
      <c r="B56">
        <f>'Coeffs and Assumptions'!$H$5+'Coeffs and Assumptions'!$D$7*('Inf-U tradeoff'!$A56-'Coeffs and Assumptions'!$H$6)/'Inf-U tradeoff'!$A56</f>
        <v>1.8538763636363649</v>
      </c>
      <c r="C56">
        <f>'Coeffs and Assumptions'!$H$5+'Coeffs and Assumptions'!$D$17*('Inf-U tradeoff'!$A56-'Coeffs and Assumptions'!$H$6)/'Inf-U tradeoff'!$A56</f>
        <v>1.7016160000000016</v>
      </c>
    </row>
    <row r="57" spans="1:3" x14ac:dyDescent="0.35">
      <c r="A57">
        <v>5.5999999999999961</v>
      </c>
      <c r="B57">
        <f>'Coeffs and Assumptions'!$H$5+'Coeffs and Assumptions'!$D$7*('Inf-U tradeoff'!$A57-'Coeffs and Assumptions'!$H$6)/'Inf-U tradeoff'!$A57</f>
        <v>1.8260628571428583</v>
      </c>
      <c r="C57">
        <f>'Coeffs and Assumptions'!$H$5+'Coeffs and Assumptions'!$D$17*('Inf-U tradeoff'!$A57-'Coeffs and Assumptions'!$H$6)/'Inf-U tradeoff'!$A57</f>
        <v>1.6615672857142874</v>
      </c>
    </row>
    <row r="58" spans="1:3" x14ac:dyDescent="0.35">
      <c r="A58">
        <v>5.6999999999999957</v>
      </c>
      <c r="B58">
        <f>'Coeffs and Assumptions'!$H$5+'Coeffs and Assumptions'!$D$7*('Inf-U tradeoff'!$A58-'Coeffs and Assumptions'!$H$6)/'Inf-U tradeoff'!$A58</f>
        <v>1.799225263157896</v>
      </c>
      <c r="C58">
        <f>'Coeffs and Assumptions'!$H$5+'Coeffs and Assumptions'!$D$17*('Inf-U tradeoff'!$A58-'Coeffs and Assumptions'!$H$6)/'Inf-U tradeoff'!$A58</f>
        <v>1.6229237894736861</v>
      </c>
    </row>
    <row r="59" spans="1:3" x14ac:dyDescent="0.35">
      <c r="A59">
        <v>5.7999999999999954</v>
      </c>
      <c r="B59">
        <f>'Coeffs and Assumptions'!$H$5+'Coeffs and Assumptions'!$D$7*('Inf-U tradeoff'!$A59-'Coeffs and Assumptions'!$H$6)/'Inf-U tradeoff'!$A59</f>
        <v>1.7733131034482772</v>
      </c>
      <c r="C59">
        <f>'Coeffs and Assumptions'!$H$5+'Coeffs and Assumptions'!$D$17*('Inf-U tradeoff'!$A59-'Coeffs and Assumptions'!$H$6)/'Inf-U tradeoff'!$A59</f>
        <v>1.5856128275862087</v>
      </c>
    </row>
    <row r="60" spans="1:3" x14ac:dyDescent="0.35">
      <c r="A60">
        <v>5.899999999999995</v>
      </c>
      <c r="B60">
        <f>'Coeffs and Assumptions'!$H$5+'Coeffs and Assumptions'!$D$7*('Inf-U tradeoff'!$A60-'Coeffs and Assumptions'!$H$6)/'Inf-U tradeoff'!$A60</f>
        <v>1.7482793220338997</v>
      </c>
      <c r="C60">
        <f>'Coeffs and Assumptions'!$H$5+'Coeffs and Assumptions'!$D$17*('Inf-U tradeoff'!$A60-'Coeffs and Assumptions'!$H$6)/'Inf-U tradeoff'!$A60</f>
        <v>1.5495666440677986</v>
      </c>
    </row>
    <row r="61" spans="1:3" x14ac:dyDescent="0.35">
      <c r="A61">
        <v>5.9999999999999947</v>
      </c>
      <c r="B61">
        <f>'Coeffs and Assumptions'!$H$5+'Coeffs and Assumptions'!$D$7*('Inf-U tradeoff'!$A61-'Coeffs and Assumptions'!$H$6)/'Inf-U tradeoff'!$A61</f>
        <v>1.7240800000000014</v>
      </c>
      <c r="C61">
        <f>'Coeffs and Assumptions'!$H$5+'Coeffs and Assumptions'!$D$17*('Inf-U tradeoff'!$A61-'Coeffs and Assumptions'!$H$6)/'Inf-U tradeoff'!$A61</f>
        <v>1.5147220000000021</v>
      </c>
    </row>
    <row r="62" spans="1:3" x14ac:dyDescent="0.35">
      <c r="A62">
        <v>6.0999999999999943</v>
      </c>
      <c r="B62">
        <f>'Coeffs and Assumptions'!$H$5+'Coeffs and Assumptions'!$D$7*('Inf-U tradeoff'!$A62-'Coeffs and Assumptions'!$H$6)/'Inf-U tradeoff'!$A62</f>
        <v>1.7006740983606572</v>
      </c>
      <c r="C62">
        <f>'Coeffs and Assumptions'!$H$5+'Coeffs and Assumptions'!$D$17*('Inf-U tradeoff'!$A62-'Coeffs and Assumptions'!$H$6)/'Inf-U tradeoff'!$A62</f>
        <v>1.4810198032786905</v>
      </c>
    </row>
    <row r="63" spans="1:3" x14ac:dyDescent="0.35">
      <c r="A63">
        <v>6.199999999999994</v>
      </c>
      <c r="B63">
        <f>'Coeffs and Assumptions'!$H$5+'Coeffs and Assumptions'!$D$7*('Inf-U tradeoff'!$A63-'Coeffs and Assumptions'!$H$6)/'Inf-U tradeoff'!$A63</f>
        <v>1.6780232258064531</v>
      </c>
      <c r="C63">
        <f>'Coeffs and Assumptions'!$H$5+'Coeffs and Assumptions'!$D$17*('Inf-U tradeoff'!$A63-'Coeffs and Assumptions'!$H$6)/'Inf-U tradeoff'!$A63</f>
        <v>1.4484047741935504</v>
      </c>
    </row>
    <row r="64" spans="1:3" x14ac:dyDescent="0.35">
      <c r="A64">
        <v>6.2999999999999936</v>
      </c>
      <c r="B64">
        <f>'Coeffs and Assumptions'!$H$5+'Coeffs and Assumptions'!$D$7*('Inf-U tradeoff'!$A64-'Coeffs and Assumptions'!$H$6)/'Inf-U tradeoff'!$A64</f>
        <v>1.6560914285714301</v>
      </c>
      <c r="C64">
        <f>'Coeffs and Assumptions'!$H$5+'Coeffs and Assumptions'!$D$17*('Inf-U tradeoff'!$A64-'Coeffs and Assumptions'!$H$6)/'Inf-U tradeoff'!$A64</f>
        <v>1.416825142857145</v>
      </c>
    </row>
    <row r="65" spans="1:3" x14ac:dyDescent="0.35">
      <c r="A65">
        <v>6.3999999999999932</v>
      </c>
      <c r="B65">
        <f>'Coeffs and Assumptions'!$H$5+'Coeffs and Assumptions'!$D$7*('Inf-U tradeoff'!$A65-'Coeffs and Assumptions'!$H$6)/'Inf-U tradeoff'!$A65</f>
        <v>1.6348450000000017</v>
      </c>
      <c r="C65">
        <f>'Coeffs and Assumptions'!$H$5+'Coeffs and Assumptions'!$D$17*('Inf-U tradeoff'!$A65-'Coeffs and Assumptions'!$H$6)/'Inf-U tradeoff'!$A65</f>
        <v>1.3862323750000023</v>
      </c>
    </row>
    <row r="66" spans="1:3" x14ac:dyDescent="0.35">
      <c r="A66">
        <v>6.4999999999999929</v>
      </c>
      <c r="B66">
        <f>'Coeffs and Assumptions'!$H$5+'Coeffs and Assumptions'!$D$7*('Inf-U tradeoff'!$A66-'Coeffs and Assumptions'!$H$6)/'Inf-U tradeoff'!$A66</f>
        <v>1.6142523076923094</v>
      </c>
      <c r="C66">
        <f>'Coeffs and Assumptions'!$H$5+'Coeffs and Assumptions'!$D$17*('Inf-U tradeoff'!$A66-'Coeffs and Assumptions'!$H$6)/'Inf-U tradeoff'!$A66</f>
        <v>1.3565809230769252</v>
      </c>
    </row>
    <row r="67" spans="1:3" x14ac:dyDescent="0.35">
      <c r="A67">
        <v>6.5999999999999925</v>
      </c>
      <c r="B67">
        <f>'Coeffs and Assumptions'!$H$5+'Coeffs and Assumptions'!$D$7*('Inf-U tradeoff'!$A67-'Coeffs and Assumptions'!$H$6)/'Inf-U tradeoff'!$A67</f>
        <v>1.5942836363636381</v>
      </c>
      <c r="C67">
        <f>'Coeffs and Assumptions'!$H$5+'Coeffs and Assumptions'!$D$17*('Inf-U tradeoff'!$A67-'Coeffs and Assumptions'!$H$6)/'Inf-U tradeoff'!$A67</f>
        <v>1.3278280000000022</v>
      </c>
    </row>
    <row r="68" spans="1:3" x14ac:dyDescent="0.35">
      <c r="A68">
        <v>6.6999999999999922</v>
      </c>
      <c r="B68">
        <f>'Coeffs and Assumptions'!$H$5+'Coeffs and Assumptions'!$D$7*('Inf-U tradeoff'!$A68-'Coeffs and Assumptions'!$H$6)/'Inf-U tradeoff'!$A68</f>
        <v>1.574911044776121</v>
      </c>
      <c r="C68">
        <f>'Coeffs and Assumptions'!$H$5+'Coeffs and Assumptions'!$D$17*('Inf-U tradeoff'!$A68-'Coeffs and Assumptions'!$H$6)/'Inf-U tradeoff'!$A68</f>
        <v>1.2999333731343305</v>
      </c>
    </row>
    <row r="69" spans="1:3" x14ac:dyDescent="0.35">
      <c r="A69">
        <v>6.7999999999999918</v>
      </c>
      <c r="B69">
        <f>'Coeffs and Assumptions'!$H$5+'Coeffs and Assumptions'!$D$7*('Inf-U tradeoff'!$A69-'Coeffs and Assumptions'!$H$6)/'Inf-U tradeoff'!$A69</f>
        <v>1.5561082352941193</v>
      </c>
      <c r="C69">
        <f>'Coeffs and Assumptions'!$H$5+'Coeffs and Assumptions'!$D$17*('Inf-U tradeoff'!$A69-'Coeffs and Assumptions'!$H$6)/'Inf-U tradeoff'!$A69</f>
        <v>1.2728591764705905</v>
      </c>
    </row>
    <row r="70" spans="1:3" x14ac:dyDescent="0.35">
      <c r="A70">
        <v>6.8999999999999915</v>
      </c>
      <c r="B70">
        <f>'Coeffs and Assumptions'!$H$5+'Coeffs and Assumptions'!$D$7*('Inf-U tradeoff'!$A70-'Coeffs and Assumptions'!$H$6)/'Inf-U tradeoff'!$A70</f>
        <v>1.5378504347826105</v>
      </c>
      <c r="C70">
        <f>'Coeffs and Assumptions'!$H$5+'Coeffs and Assumptions'!$D$17*('Inf-U tradeoff'!$A70-'Coeffs and Assumptions'!$H$6)/'Inf-U tradeoff'!$A70</f>
        <v>1.2465697391304371</v>
      </c>
    </row>
    <row r="71" spans="1:3" x14ac:dyDescent="0.35">
      <c r="A71">
        <v>6.9999999999999911</v>
      </c>
      <c r="B71">
        <f>'Coeffs and Assumptions'!$H$5+'Coeffs and Assumptions'!$D$7*('Inf-U tradeoff'!$A71-'Coeffs and Assumptions'!$H$6)/'Inf-U tradeoff'!$A71</f>
        <v>1.5201142857142873</v>
      </c>
      <c r="C71">
        <f>'Coeffs and Assumptions'!$H$5+'Coeffs and Assumptions'!$D$17*('Inf-U tradeoff'!$A71-'Coeffs and Assumptions'!$H$6)/'Inf-U tradeoff'!$A71</f>
        <v>1.2210314285714308</v>
      </c>
    </row>
    <row r="72" spans="1:3" x14ac:dyDescent="0.35">
      <c r="A72">
        <v>7.0999999999999908</v>
      </c>
      <c r="B72">
        <f>'Coeffs and Assumptions'!$H$5+'Coeffs and Assumptions'!$D$7*('Inf-U tradeoff'!$A72-'Coeffs and Assumptions'!$H$6)/'Inf-U tradeoff'!$A72</f>
        <v>1.502877746478875</v>
      </c>
      <c r="C72">
        <f>'Coeffs and Assumptions'!$H$5+'Coeffs and Assumptions'!$D$17*('Inf-U tradeoff'!$A72-'Coeffs and Assumptions'!$H$6)/'Inf-U tradeoff'!$A72</f>
        <v>1.1962125070422558</v>
      </c>
    </row>
    <row r="73" spans="1:3" x14ac:dyDescent="0.35">
      <c r="A73">
        <v>7.1999999999999904</v>
      </c>
      <c r="B73">
        <f>'Coeffs and Assumptions'!$H$5+'Coeffs and Assumptions'!$D$7*('Inf-U tradeoff'!$A73-'Coeffs and Assumptions'!$H$6)/'Inf-U tradeoff'!$A73</f>
        <v>1.4861200000000019</v>
      </c>
      <c r="C73">
        <f>'Coeffs and Assumptions'!$H$5+'Coeffs and Assumptions'!$D$17*('Inf-U tradeoff'!$A73-'Coeffs and Assumptions'!$H$6)/'Inf-U tradeoff'!$A73</f>
        <v>1.1720830000000024</v>
      </c>
    </row>
    <row r="74" spans="1:3" x14ac:dyDescent="0.35">
      <c r="A74">
        <v>7.2999999999999901</v>
      </c>
      <c r="B74">
        <f>'Coeffs and Assumptions'!$H$5+'Coeffs and Assumptions'!$D$7*('Inf-U tradeoff'!$A74-'Coeffs and Assumptions'!$H$6)/'Inf-U tradeoff'!$A74</f>
        <v>1.4698213698630154</v>
      </c>
      <c r="C74">
        <f>'Coeffs and Assumptions'!$H$5+'Coeffs and Assumptions'!$D$17*('Inf-U tradeoff'!$A74-'Coeffs and Assumptions'!$H$6)/'Inf-U tradeoff'!$A74</f>
        <v>1.1486145753424681</v>
      </c>
    </row>
    <row r="75" spans="1:3" x14ac:dyDescent="0.35">
      <c r="A75">
        <v>7.3999999999999897</v>
      </c>
      <c r="B75">
        <f>'Coeffs and Assumptions'!$H$5+'Coeffs and Assumptions'!$D$7*('Inf-U tradeoff'!$A75-'Coeffs and Assumptions'!$H$6)/'Inf-U tradeoff'!$A75</f>
        <v>1.453963243243245</v>
      </c>
      <c r="C75">
        <f>'Coeffs and Assumptions'!$H$5+'Coeffs and Assumptions'!$D$17*('Inf-U tradeoff'!$A75-'Coeffs and Assumptions'!$H$6)/'Inf-U tradeoff'!$A75</f>
        <v>1.125780432432435</v>
      </c>
    </row>
    <row r="76" spans="1:3" x14ac:dyDescent="0.35">
      <c r="A76">
        <v>7.4999999999999893</v>
      </c>
      <c r="B76">
        <f>'Coeffs and Assumptions'!$H$5+'Coeffs and Assumptions'!$D$7*('Inf-U tradeoff'!$A76-'Coeffs and Assumptions'!$H$6)/'Inf-U tradeoff'!$A76</f>
        <v>1.4385280000000016</v>
      </c>
      <c r="C76">
        <f>'Coeffs and Assumptions'!$H$5+'Coeffs and Assumptions'!$D$17*('Inf-U tradeoff'!$A76-'Coeffs and Assumptions'!$H$6)/'Inf-U tradeoff'!$A76</f>
        <v>1.1035552000000024</v>
      </c>
    </row>
    <row r="77" spans="1:3" x14ac:dyDescent="0.35">
      <c r="A77">
        <v>7.599999999999989</v>
      </c>
      <c r="B77">
        <f>'Coeffs and Assumptions'!$H$5+'Coeffs and Assumptions'!$D$7*('Inf-U tradeoff'!$A77-'Coeffs and Assumptions'!$H$6)/'Inf-U tradeoff'!$A77</f>
        <v>1.4234989473684228</v>
      </c>
      <c r="C77">
        <f>'Coeffs and Assumptions'!$H$5+'Coeffs and Assumptions'!$D$17*('Inf-U tradeoff'!$A77-'Coeffs and Assumptions'!$H$6)/'Inf-U tradeoff'!$A77</f>
        <v>1.0819148421052658</v>
      </c>
    </row>
    <row r="78" spans="1:3" x14ac:dyDescent="0.35">
      <c r="A78">
        <v>7.6999999999999886</v>
      </c>
      <c r="B78">
        <f>'Coeffs and Assumptions'!$H$5+'Coeffs and Assumptions'!$D$7*('Inf-U tradeoff'!$A78-'Coeffs and Assumptions'!$H$6)/'Inf-U tradeoff'!$A78</f>
        <v>1.4088602597402615</v>
      </c>
      <c r="C78">
        <f>'Coeffs and Assumptions'!$H$5+'Coeffs and Assumptions'!$D$17*('Inf-U tradeoff'!$A78-'Coeffs and Assumptions'!$H$6)/'Inf-U tradeoff'!$A78</f>
        <v>1.0608365714285739</v>
      </c>
    </row>
    <row r="79" spans="1:3" x14ac:dyDescent="0.35">
      <c r="A79">
        <v>7.7999999999999883</v>
      </c>
      <c r="B79">
        <f>'Coeffs and Assumptions'!$H$5+'Coeffs and Assumptions'!$D$7*('Inf-U tradeoff'!$A79-'Coeffs and Assumptions'!$H$6)/'Inf-U tradeoff'!$A79</f>
        <v>1.3945969230769251</v>
      </c>
      <c r="C79">
        <f>'Coeffs and Assumptions'!$H$5+'Coeffs and Assumptions'!$D$17*('Inf-U tradeoff'!$A79-'Coeffs and Assumptions'!$H$6)/'Inf-U tradeoff'!$A79</f>
        <v>1.0402987692307717</v>
      </c>
    </row>
    <row r="80" spans="1:3" x14ac:dyDescent="0.35">
      <c r="A80">
        <v>7.8999999999999879</v>
      </c>
      <c r="B80">
        <f>'Coeffs and Assumptions'!$H$5+'Coeffs and Assumptions'!$D$7*('Inf-U tradeoff'!$A80-'Coeffs and Assumptions'!$H$6)/'Inf-U tradeoff'!$A80</f>
        <v>1.3806946835443057</v>
      </c>
      <c r="C80">
        <f>'Coeffs and Assumptions'!$H$5+'Coeffs and Assumptions'!$D$17*('Inf-U tradeoff'!$A80-'Coeffs and Assumptions'!$H$6)/'Inf-U tradeoff'!$A80</f>
        <v>1.0202809113924074</v>
      </c>
    </row>
    <row r="81" spans="1:3" x14ac:dyDescent="0.35">
      <c r="A81">
        <v>7.9999999999999876</v>
      </c>
      <c r="B81">
        <f>'Coeffs and Assumptions'!$H$5+'Coeffs and Assumptions'!$D$7*('Inf-U tradeoff'!$A81-'Coeffs and Assumptions'!$H$6)/'Inf-U tradeoff'!$A81</f>
        <v>1.3671400000000018</v>
      </c>
      <c r="C81">
        <f>'Coeffs and Assumptions'!$H$5+'Coeffs and Assumptions'!$D$17*('Inf-U tradeoff'!$A81-'Coeffs and Assumptions'!$H$6)/'Inf-U tradeoff'!$A81</f>
        <v>1.0007635000000026</v>
      </c>
    </row>
    <row r="82" spans="1:3" x14ac:dyDescent="0.35">
      <c r="A82">
        <v>8.0999999999999872</v>
      </c>
      <c r="B82">
        <f>'Coeffs and Assumptions'!$H$5+'Coeffs and Assumptions'!$D$7*('Inf-U tradeoff'!$A82-'Coeffs and Assumptions'!$H$6)/'Inf-U tradeoff'!$A82</f>
        <v>1.3539200000000018</v>
      </c>
      <c r="C82">
        <f>'Coeffs and Assumptions'!$H$5+'Coeffs and Assumptions'!$D$17*('Inf-U tradeoff'!$A82-'Coeffs and Assumptions'!$H$6)/'Inf-U tradeoff'!$A82</f>
        <v>0.9817280000000026</v>
      </c>
    </row>
    <row r="83" spans="1:3" x14ac:dyDescent="0.35">
      <c r="A83">
        <v>8.1999999999999869</v>
      </c>
      <c r="B83">
        <f>'Coeffs and Assumptions'!$H$5+'Coeffs and Assumptions'!$D$7*('Inf-U tradeoff'!$A83-'Coeffs and Assumptions'!$H$6)/'Inf-U tradeoff'!$A83</f>
        <v>1.3410224390243921</v>
      </c>
      <c r="C83">
        <f>'Coeffs and Assumptions'!$H$5+'Coeffs and Assumptions'!$D$17*('Inf-U tradeoff'!$A83-'Coeffs and Assumptions'!$H$6)/'Inf-U tradeoff'!$A83</f>
        <v>0.9631567804878074</v>
      </c>
    </row>
    <row r="84" spans="1:3" x14ac:dyDescent="0.35">
      <c r="A84">
        <v>8.2999999999999865</v>
      </c>
      <c r="B84">
        <f>'Coeffs and Assumptions'!$H$5+'Coeffs and Assumptions'!$D$7*('Inf-U tradeoff'!$A84-'Coeffs and Assumptions'!$H$6)/'Inf-U tradeoff'!$A84</f>
        <v>1.3284356626506042</v>
      </c>
      <c r="C84">
        <f>'Coeffs and Assumptions'!$H$5+'Coeffs and Assumptions'!$D$17*('Inf-U tradeoff'!$A84-'Coeffs and Assumptions'!$H$6)/'Inf-U tradeoff'!$A84</f>
        <v>0.94503306024096645</v>
      </c>
    </row>
    <row r="85" spans="1:3" x14ac:dyDescent="0.35">
      <c r="A85">
        <v>8.3999999999999861</v>
      </c>
      <c r="B85">
        <f>'Coeffs and Assumptions'!$H$5+'Coeffs and Assumptions'!$D$7*('Inf-U tradeoff'!$A85-'Coeffs and Assumptions'!$H$6)/'Inf-U tradeoff'!$A85</f>
        <v>1.3161485714285732</v>
      </c>
      <c r="C85">
        <f>'Coeffs and Assumptions'!$H$5+'Coeffs and Assumptions'!$D$17*('Inf-U tradeoff'!$A85-'Coeffs and Assumptions'!$H$6)/'Inf-U tradeoff'!$A85</f>
        <v>0.92734085714285963</v>
      </c>
    </row>
    <row r="86" spans="1:3" x14ac:dyDescent="0.35">
      <c r="A86">
        <v>8.4999999999999858</v>
      </c>
      <c r="B86">
        <f>'Coeffs and Assumptions'!$H$5+'Coeffs and Assumptions'!$D$7*('Inf-U tradeoff'!$A86-'Coeffs and Assumptions'!$H$6)/'Inf-U tradeoff'!$A86</f>
        <v>1.3041505882352959</v>
      </c>
      <c r="C86">
        <f>'Coeffs and Assumptions'!$H$5+'Coeffs and Assumptions'!$D$17*('Inf-U tradeoff'!$A86-'Coeffs and Assumptions'!$H$6)/'Inf-U tradeoff'!$A86</f>
        <v>0.91006494117647319</v>
      </c>
    </row>
    <row r="87" spans="1:3" x14ac:dyDescent="0.35">
      <c r="A87">
        <v>8.5999999999999854</v>
      </c>
      <c r="B87">
        <f>'Coeffs and Assumptions'!$H$5+'Coeffs and Assumptions'!$D$7*('Inf-U tradeoff'!$A87-'Coeffs and Assumptions'!$H$6)/'Inf-U tradeoff'!$A87</f>
        <v>1.2924316279069785</v>
      </c>
      <c r="C87">
        <f>'Coeffs and Assumptions'!$H$5+'Coeffs and Assumptions'!$D$17*('Inf-U tradeoff'!$A87-'Coeffs and Assumptions'!$H$6)/'Inf-U tradeoff'!$A87</f>
        <v>0.89319079069767704</v>
      </c>
    </row>
    <row r="88" spans="1:3" x14ac:dyDescent="0.35">
      <c r="A88">
        <v>8.6999999999999851</v>
      </c>
      <c r="B88">
        <f>'Coeffs and Assumptions'!$H$5+'Coeffs and Assumptions'!$D$7*('Inf-U tradeoff'!$A88-'Coeffs and Assumptions'!$H$6)/'Inf-U tradeoff'!$A88</f>
        <v>1.2809820689655191</v>
      </c>
      <c r="C88">
        <f>'Coeffs and Assumptions'!$H$5+'Coeffs and Assumptions'!$D$17*('Inf-U tradeoff'!$A88-'Coeffs and Assumptions'!$H$6)/'Inf-U tradeoff'!$A88</f>
        <v>0.8767045517241403</v>
      </c>
    </row>
    <row r="89" spans="1:3" x14ac:dyDescent="0.35">
      <c r="A89">
        <v>8.7999999999999847</v>
      </c>
      <c r="B89">
        <f>'Coeffs and Assumptions'!$H$5+'Coeffs and Assumptions'!$D$7*('Inf-U tradeoff'!$A89-'Coeffs and Assumptions'!$H$6)/'Inf-U tradeoff'!$A89</f>
        <v>1.269792727272729</v>
      </c>
      <c r="C89">
        <f>'Coeffs and Assumptions'!$H$5+'Coeffs and Assumptions'!$D$17*('Inf-U tradeoff'!$A89-'Coeffs and Assumptions'!$H$6)/'Inf-U tradeoff'!$A89</f>
        <v>0.86059300000000261</v>
      </c>
    </row>
    <row r="90" spans="1:3" x14ac:dyDescent="0.35">
      <c r="A90">
        <v>8.8999999999999844</v>
      </c>
      <c r="B90">
        <f>'Coeffs and Assumptions'!$H$5+'Coeffs and Assumptions'!$D$7*('Inf-U tradeoff'!$A90-'Coeffs and Assumptions'!$H$6)/'Inf-U tradeoff'!$A90</f>
        <v>1.2588548314606758</v>
      </c>
      <c r="C90">
        <f>'Coeffs and Assumptions'!$H$5+'Coeffs and Assumptions'!$D$17*('Inf-U tradeoff'!$A90-'Coeffs and Assumptions'!$H$6)/'Inf-U tradeoff'!$A90</f>
        <v>0.84484350561797994</v>
      </c>
    </row>
    <row r="91" spans="1:3" x14ac:dyDescent="0.35">
      <c r="A91">
        <v>8.999999999999984</v>
      </c>
      <c r="B91">
        <f>'Coeffs and Assumptions'!$H$5+'Coeffs and Assumptions'!$D$7*('Inf-U tradeoff'!$A91-'Coeffs and Assumptions'!$H$6)/'Inf-U tradeoff'!$A91</f>
        <v>1.2481600000000019</v>
      </c>
      <c r="C91">
        <f>'Coeffs and Assumptions'!$H$5+'Coeffs and Assumptions'!$D$17*('Inf-U tradeoff'!$A91-'Coeffs and Assumptions'!$H$6)/'Inf-U tradeoff'!$A91</f>
        <v>0.82944400000000251</v>
      </c>
    </row>
    <row r="92" spans="1:3" x14ac:dyDescent="0.35">
      <c r="A92">
        <v>9.0999999999999837</v>
      </c>
      <c r="B92">
        <f>'Coeffs and Assumptions'!$H$5+'Coeffs and Assumptions'!$D$7*('Inf-U tradeoff'!$A92-'Coeffs and Assumptions'!$H$6)/'Inf-U tradeoff'!$A92</f>
        <v>1.2377002197802218</v>
      </c>
      <c r="C92">
        <f>'Coeffs and Assumptions'!$H$5+'Coeffs and Assumptions'!$D$17*('Inf-U tradeoff'!$A92-'Coeffs and Assumptions'!$H$6)/'Inf-U tradeoff'!$A92</f>
        <v>0.81438294505494757</v>
      </c>
    </row>
    <row r="93" spans="1:3" x14ac:dyDescent="0.35">
      <c r="A93">
        <v>9.1999999999999833</v>
      </c>
      <c r="B93">
        <f>'Coeffs and Assumptions'!$H$5+'Coeffs and Assumptions'!$D$7*('Inf-U tradeoff'!$A93-'Coeffs and Assumptions'!$H$6)/'Inf-U tradeoff'!$A93</f>
        <v>1.2274678260869585</v>
      </c>
      <c r="C93">
        <f>'Coeffs and Assumptions'!$H$5+'Coeffs and Assumptions'!$D$17*('Inf-U tradeoff'!$A93-'Coeffs and Assumptions'!$H$6)/'Inf-U tradeoff'!$A93</f>
        <v>0.79964930434782855</v>
      </c>
    </row>
    <row r="94" spans="1:3" x14ac:dyDescent="0.35">
      <c r="A94">
        <v>9.2999999999999829</v>
      </c>
      <c r="B94">
        <f>'Coeffs and Assumptions'!$H$5+'Coeffs and Assumptions'!$D$7*('Inf-U tradeoff'!$A94-'Coeffs and Assumptions'!$H$6)/'Inf-U tradeoff'!$A94</f>
        <v>1.2174554838709697</v>
      </c>
      <c r="C94">
        <f>'Coeffs and Assumptions'!$H$5+'Coeffs and Assumptions'!$D$17*('Inf-U tradeoff'!$A94-'Coeffs and Assumptions'!$H$6)/'Inf-U tradeoff'!$A94</f>
        <v>0.78523251612903477</v>
      </c>
    </row>
    <row r="95" spans="1:3" x14ac:dyDescent="0.35">
      <c r="A95">
        <v>9.3999999999999826</v>
      </c>
      <c r="B95">
        <f>'Coeffs and Assumptions'!$H$5+'Coeffs and Assumptions'!$D$7*('Inf-U tradeoff'!$A95-'Coeffs and Assumptions'!$H$6)/'Inf-U tradeoff'!$A95</f>
        <v>1.2076561702127679</v>
      </c>
      <c r="C95">
        <f>'Coeffs and Assumptions'!$H$5+'Coeffs and Assumptions'!$D$17*('Inf-U tradeoff'!$A95-'Coeffs and Assumptions'!$H$6)/'Inf-U tradeoff'!$A95</f>
        <v>0.77112246808510876</v>
      </c>
    </row>
    <row r="96" spans="1:3" x14ac:dyDescent="0.35">
      <c r="A96">
        <v>9.4999999999999822</v>
      </c>
      <c r="B96">
        <f>'Coeffs and Assumptions'!$H$5+'Coeffs and Assumptions'!$D$7*('Inf-U tradeoff'!$A96-'Coeffs and Assumptions'!$H$6)/'Inf-U tradeoff'!$A96</f>
        <v>1.1980631578947387</v>
      </c>
      <c r="C96">
        <f>'Coeffs and Assumptions'!$H$5+'Coeffs and Assumptions'!$D$17*('Inf-U tradeoff'!$A96-'Coeffs and Assumptions'!$H$6)/'Inf-U tradeoff'!$A96</f>
        <v>0.75730947368421297</v>
      </c>
    </row>
    <row r="97" spans="1:3" x14ac:dyDescent="0.35">
      <c r="A97">
        <v>9.5999999999999819</v>
      </c>
      <c r="B97">
        <f>'Coeffs and Assumptions'!$H$5+'Coeffs and Assumptions'!$D$7*('Inf-U tradeoff'!$A97-'Coeffs and Assumptions'!$H$6)/'Inf-U tradeoff'!$A97</f>
        <v>1.1886700000000019</v>
      </c>
      <c r="C97">
        <f>'Coeffs and Assumptions'!$H$5+'Coeffs and Assumptions'!$D$17*('Inf-U tradeoff'!$A97-'Coeffs and Assumptions'!$H$6)/'Inf-U tradeoff'!$A97</f>
        <v>0.74378425000000248</v>
      </c>
    </row>
    <row r="98" spans="1:3" x14ac:dyDescent="0.35">
      <c r="A98">
        <v>9.6999999999999815</v>
      </c>
      <c r="B98">
        <f>'Coeffs and Assumptions'!$H$5+'Coeffs and Assumptions'!$D$7*('Inf-U tradeoff'!$A98-'Coeffs and Assumptions'!$H$6)/'Inf-U tradeoff'!$A98</f>
        <v>1.1794705154639193</v>
      </c>
      <c r="C98">
        <f>'Coeffs and Assumptions'!$H$5+'Coeffs and Assumptions'!$D$17*('Inf-U tradeoff'!$A98-'Coeffs and Assumptions'!$H$6)/'Inf-U tradeoff'!$A98</f>
        <v>0.73053789690721893</v>
      </c>
    </row>
    <row r="99" spans="1:3" x14ac:dyDescent="0.35">
      <c r="A99">
        <v>9.7999999999999812</v>
      </c>
      <c r="B99">
        <f>'Coeffs and Assumptions'!$H$5+'Coeffs and Assumptions'!$D$7*('Inf-U tradeoff'!$A99-'Coeffs and Assumptions'!$H$6)/'Inf-U tradeoff'!$A99</f>
        <v>1.1704587755102058</v>
      </c>
      <c r="C99">
        <f>'Coeffs and Assumptions'!$H$5+'Coeffs and Assumptions'!$D$17*('Inf-U tradeoff'!$A99-'Coeffs and Assumptions'!$H$6)/'Inf-U tradeoff'!$A99</f>
        <v>0.71756187755102285</v>
      </c>
    </row>
    <row r="100" spans="1:3" x14ac:dyDescent="0.35">
      <c r="A100">
        <v>9.8999999999999808</v>
      </c>
      <c r="B100">
        <f>'Coeffs and Assumptions'!$H$5+'Coeffs and Assumptions'!$D$7*('Inf-U tradeoff'!$A100-'Coeffs and Assumptions'!$H$6)/'Inf-U tradeoff'!$A100</f>
        <v>1.1616290909090927</v>
      </c>
      <c r="C100">
        <f>'Coeffs and Assumptions'!$H$5+'Coeffs and Assumptions'!$D$17*('Inf-U tradeoff'!$A100-'Coeffs and Assumptions'!$H$6)/'Inf-U tradeoff'!$A100</f>
        <v>0.70484800000000236</v>
      </c>
    </row>
    <row r="101" spans="1:3" x14ac:dyDescent="0.35">
      <c r="A101">
        <v>9.9999999999999805</v>
      </c>
      <c r="B101">
        <f>'Coeffs and Assumptions'!$H$5+'Coeffs and Assumptions'!$D$7*('Inf-U tradeoff'!$A101-'Coeffs and Assumptions'!$H$6)/'Inf-U tradeoff'!$A101</f>
        <v>1.1529760000000018</v>
      </c>
      <c r="C101">
        <f>'Coeffs and Assumptions'!$H$5+'Coeffs and Assumptions'!$D$17*('Inf-U tradeoff'!$A101-'Coeffs and Assumptions'!$H$6)/'Inf-U tradeoff'!$A101</f>
        <v>0.69238840000000246</v>
      </c>
    </row>
    <row r="102" spans="1:3" x14ac:dyDescent="0.35">
      <c r="A102">
        <v>10.09999999999998</v>
      </c>
      <c r="B102">
        <f>'Coeffs and Assumptions'!$H$5+'Coeffs and Assumptions'!$D$7*('Inf-U tradeoff'!$A102-'Coeffs and Assumptions'!$H$6)/'Inf-U tradeoff'!$A102</f>
        <v>1.1444942574257444</v>
      </c>
      <c r="C102">
        <f>'Coeffs and Assumptions'!$H$5+'Coeffs and Assumptions'!$D$17*('Inf-U tradeoff'!$A102-'Coeffs and Assumptions'!$H$6)/'Inf-U tradeoff'!$A102</f>
        <v>0.68017552475247789</v>
      </c>
    </row>
    <row r="103" spans="1:3" x14ac:dyDescent="0.35">
      <c r="A103">
        <v>10.19999999999998</v>
      </c>
      <c r="B103">
        <f>'Coeffs and Assumptions'!$H$5+'Coeffs and Assumptions'!$D$7*('Inf-U tradeoff'!$A103-'Coeffs and Assumptions'!$H$6)/'Inf-U tradeoff'!$A103</f>
        <v>1.1361788235294135</v>
      </c>
      <c r="C103">
        <f>'Coeffs and Assumptions'!$H$5+'Coeffs and Assumptions'!$D$17*('Inf-U tradeoff'!$A103-'Coeffs and Assumptions'!$H$6)/'Inf-U tradeoff'!$A103</f>
        <v>0.66820211764706117</v>
      </c>
    </row>
    <row r="104" spans="1:3" x14ac:dyDescent="0.35">
      <c r="A104">
        <v>10.299999999999979</v>
      </c>
      <c r="B104">
        <f>'Coeffs and Assumptions'!$H$5+'Coeffs and Assumptions'!$D$7*('Inf-U tradeoff'!$A104-'Coeffs and Assumptions'!$H$6)/'Inf-U tradeoff'!$A104</f>
        <v>1.1280248543689337</v>
      </c>
      <c r="C104">
        <f>'Coeffs and Assumptions'!$H$5+'Coeffs and Assumptions'!$D$17*('Inf-U tradeoff'!$A104-'Coeffs and Assumptions'!$H$6)/'Inf-U tradeoff'!$A104</f>
        <v>0.6564612038834976</v>
      </c>
    </row>
    <row r="105" spans="1:3" x14ac:dyDescent="0.35">
      <c r="A105">
        <v>10.399999999999979</v>
      </c>
      <c r="B105">
        <f>'Coeffs and Assumptions'!$H$5+'Coeffs and Assumptions'!$D$7*('Inf-U tradeoff'!$A105-'Coeffs and Assumptions'!$H$6)/'Inf-U tradeoff'!$A105</f>
        <v>1.1200276923076942</v>
      </c>
      <c r="C105">
        <f>'Coeffs and Assumptions'!$H$5+'Coeffs and Assumptions'!$D$17*('Inf-U tradeoff'!$A105-'Coeffs and Assumptions'!$H$6)/'Inf-U tradeoff'!$A105</f>
        <v>0.64494607692307948</v>
      </c>
    </row>
    <row r="106" spans="1:3" x14ac:dyDescent="0.35">
      <c r="A106">
        <v>10.499999999999979</v>
      </c>
      <c r="B106">
        <f>'Coeffs and Assumptions'!$H$5+'Coeffs and Assumptions'!$D$7*('Inf-U tradeoff'!$A106-'Coeffs and Assumptions'!$H$6)/'Inf-U tradeoff'!$A106</f>
        <v>1.1121828571428589</v>
      </c>
      <c r="C106">
        <f>'Coeffs and Assumptions'!$H$5+'Coeffs and Assumptions'!$D$17*('Inf-U tradeoff'!$A106-'Coeffs and Assumptions'!$H$6)/'Inf-U tradeoff'!$A106</f>
        <v>0.63365028571428827</v>
      </c>
    </row>
    <row r="107" spans="1:3" x14ac:dyDescent="0.35">
      <c r="A107">
        <v>10.599999999999978</v>
      </c>
      <c r="B107">
        <f>'Coeffs and Assumptions'!$H$5+'Coeffs and Assumptions'!$D$7*('Inf-U tradeoff'!$A107-'Coeffs and Assumptions'!$H$6)/'Inf-U tradeoff'!$A107</f>
        <v>1.1044860377358507</v>
      </c>
      <c r="C107">
        <f>'Coeffs and Assumptions'!$H$5+'Coeffs and Assumptions'!$D$17*('Inf-U tradeoff'!$A107-'Coeffs and Assumptions'!$H$6)/'Inf-U tradeoff'!$A107</f>
        <v>0.62256762264151178</v>
      </c>
    </row>
    <row r="108" spans="1:3" x14ac:dyDescent="0.35">
      <c r="A108">
        <v>10.699999999999978</v>
      </c>
      <c r="B108">
        <f>'Coeffs and Assumptions'!$H$5+'Coeffs and Assumptions'!$D$7*('Inf-U tradeoff'!$A108-'Coeffs and Assumptions'!$H$6)/'Inf-U tradeoff'!$A108</f>
        <v>1.0969330841121512</v>
      </c>
      <c r="C108">
        <f>'Coeffs and Assumptions'!$H$5+'Coeffs and Assumptions'!$D$17*('Inf-U tradeoff'!$A108-'Coeffs and Assumptions'!$H$6)/'Inf-U tradeoff'!$A108</f>
        <v>0.61169211214953534</v>
      </c>
    </row>
    <row r="109" spans="1:3" x14ac:dyDescent="0.35">
      <c r="A109">
        <v>10.799999999999978</v>
      </c>
      <c r="B109">
        <f>'Coeffs and Assumptions'!$H$5+'Coeffs and Assumptions'!$D$7*('Inf-U tradeoff'!$A109-'Coeffs and Assumptions'!$H$6)/'Inf-U tradeoff'!$A109</f>
        <v>1.0895200000000018</v>
      </c>
      <c r="C109">
        <f>'Coeffs and Assumptions'!$H$5+'Coeffs and Assumptions'!$D$17*('Inf-U tradeoff'!$A109-'Coeffs and Assumptions'!$H$6)/'Inf-U tradeoff'!$A109</f>
        <v>0.60101800000000249</v>
      </c>
    </row>
    <row r="110" spans="1:3" x14ac:dyDescent="0.35">
      <c r="A110">
        <v>10.899999999999977</v>
      </c>
      <c r="B110">
        <f>'Coeffs and Assumptions'!$H$5+'Coeffs and Assumptions'!$D$7*('Inf-U tradeoff'!$A110-'Coeffs and Assumptions'!$H$6)/'Inf-U tradeoff'!$A110</f>
        <v>1.0822429357798184</v>
      </c>
      <c r="C110">
        <f>'Coeffs and Assumptions'!$H$5+'Coeffs and Assumptions'!$D$17*('Inf-U tradeoff'!$A110-'Coeffs and Assumptions'!$H$6)/'Inf-U tradeoff'!$A110</f>
        <v>0.59053974311926849</v>
      </c>
    </row>
    <row r="111" spans="1:3" x14ac:dyDescent="0.35">
      <c r="A111">
        <v>10.999999999999977</v>
      </c>
      <c r="B111">
        <f>'Coeffs and Assumptions'!$H$5+'Coeffs and Assumptions'!$D$7*('Inf-U tradeoff'!$A111-'Coeffs and Assumptions'!$H$6)/'Inf-U tradeoff'!$A111</f>
        <v>1.0750981818181837</v>
      </c>
      <c r="C111">
        <f>'Coeffs and Assumptions'!$H$5+'Coeffs and Assumptions'!$D$17*('Inf-U tradeoff'!$A111-'Coeffs and Assumptions'!$H$6)/'Inf-U tradeoff'!$A111</f>
        <v>0.58025200000000221</v>
      </c>
    </row>
    <row r="112" spans="1:3" x14ac:dyDescent="0.35">
      <c r="A112">
        <v>11.099999999999977</v>
      </c>
      <c r="B112">
        <f>'Coeffs and Assumptions'!$H$5+'Coeffs and Assumptions'!$D$7*('Inf-U tradeoff'!$A112-'Coeffs and Assumptions'!$H$6)/'Inf-U tradeoff'!$A112</f>
        <v>1.0680821621621639</v>
      </c>
      <c r="C112">
        <f>'Coeffs and Assumptions'!$H$5+'Coeffs and Assumptions'!$D$17*('Inf-U tradeoff'!$A112-'Coeffs and Assumptions'!$H$6)/'Inf-U tradeoff'!$A112</f>
        <v>0.57014962162162419</v>
      </c>
    </row>
    <row r="113" spans="1:3" x14ac:dyDescent="0.35">
      <c r="A113">
        <v>11.199999999999976</v>
      </c>
      <c r="B113">
        <f>'Coeffs and Assumptions'!$H$5+'Coeffs and Assumptions'!$D$7*('Inf-U tradeoff'!$A113-'Coeffs and Assumptions'!$H$6)/'Inf-U tradeoff'!$A113</f>
        <v>1.0611914285714303</v>
      </c>
      <c r="C113">
        <f>'Coeffs and Assumptions'!$H$5+'Coeffs and Assumptions'!$D$17*('Inf-U tradeoff'!$A113-'Coeffs and Assumptions'!$H$6)/'Inf-U tradeoff'!$A113</f>
        <v>0.56022764285714532</v>
      </c>
    </row>
    <row r="114" spans="1:3" x14ac:dyDescent="0.35">
      <c r="A114">
        <v>11.299999999999976</v>
      </c>
      <c r="B114">
        <f>'Coeffs and Assumptions'!$H$5+'Coeffs and Assumptions'!$D$7*('Inf-U tradeoff'!$A114-'Coeffs and Assumptions'!$H$6)/'Inf-U tradeoff'!$A114</f>
        <v>1.0544226548672584</v>
      </c>
      <c r="C114">
        <f>'Coeffs and Assumptions'!$H$5+'Coeffs and Assumptions'!$D$17*('Inf-U tradeoff'!$A114-'Coeffs and Assumptions'!$H$6)/'Inf-U tradeoff'!$A114</f>
        <v>0.55048127433628546</v>
      </c>
    </row>
    <row r="115" spans="1:3" x14ac:dyDescent="0.35">
      <c r="A115">
        <v>11.399999999999975</v>
      </c>
      <c r="B115">
        <f>'Coeffs and Assumptions'!$H$5+'Coeffs and Assumptions'!$D$7*('Inf-U tradeoff'!$A115-'Coeffs and Assumptions'!$H$6)/'Inf-U tradeoff'!$A115</f>
        <v>1.0477726315789491</v>
      </c>
      <c r="C115">
        <f>'Coeffs and Assumptions'!$H$5+'Coeffs and Assumptions'!$D$17*('Inf-U tradeoff'!$A115-'Coeffs and Assumptions'!$H$6)/'Inf-U tradeoff'!$A115</f>
        <v>0.54090589473684458</v>
      </c>
    </row>
    <row r="116" spans="1:3" x14ac:dyDescent="0.35">
      <c r="A116">
        <v>11.499999999999975</v>
      </c>
      <c r="B116">
        <f>'Coeffs and Assumptions'!$H$5+'Coeffs and Assumptions'!$D$7*('Inf-U tradeoff'!$A116-'Coeffs and Assumptions'!$H$6)/'Inf-U tradeoff'!$A116</f>
        <v>1.0412382608695669</v>
      </c>
      <c r="C116">
        <f>'Coeffs and Assumptions'!$H$5+'Coeffs and Assumptions'!$D$17*('Inf-U tradeoff'!$A116-'Coeffs and Assumptions'!$H$6)/'Inf-U tradeoff'!$A116</f>
        <v>0.53149704347826332</v>
      </c>
    </row>
    <row r="117" spans="1:3" x14ac:dyDescent="0.35">
      <c r="A117">
        <v>11.599999999999975</v>
      </c>
      <c r="B117">
        <f>'Coeffs and Assumptions'!$H$5+'Coeffs and Assumptions'!$D$7*('Inf-U tradeoff'!$A117-'Coeffs and Assumptions'!$H$6)/'Inf-U tradeoff'!$A117</f>
        <v>1.0348165517241397</v>
      </c>
      <c r="C117">
        <f>'Coeffs and Assumptions'!$H$5+'Coeffs and Assumptions'!$D$17*('Inf-U tradeoff'!$A117-'Coeffs and Assumptions'!$H$6)/'Inf-U tradeoff'!$A117</f>
        <v>0.52225041379310566</v>
      </c>
    </row>
    <row r="118" spans="1:3" x14ac:dyDescent="0.35">
      <c r="A118">
        <v>11.699999999999974</v>
      </c>
      <c r="B118">
        <f>'Coeffs and Assumptions'!$H$5+'Coeffs and Assumptions'!$D$7*('Inf-U tradeoff'!$A118-'Coeffs and Assumptions'!$H$6)/'Inf-U tradeoff'!$A118</f>
        <v>1.0285046153846171</v>
      </c>
      <c r="C118">
        <f>'Coeffs and Assumptions'!$H$5+'Coeffs and Assumptions'!$D$17*('Inf-U tradeoff'!$A118-'Coeffs and Assumptions'!$H$6)/'Inf-U tradeoff'!$A118</f>
        <v>0.51316184615384874</v>
      </c>
    </row>
    <row r="119" spans="1:3" x14ac:dyDescent="0.35">
      <c r="A119">
        <v>11.799999999999974</v>
      </c>
      <c r="B119">
        <f>'Coeffs and Assumptions'!$H$5+'Coeffs and Assumptions'!$D$7*('Inf-U tradeoff'!$A119-'Coeffs and Assumptions'!$H$6)/'Inf-U tradeoff'!$A119</f>
        <v>1.0222996610169508</v>
      </c>
      <c r="C119">
        <f>'Coeffs and Assumptions'!$H$5+'Coeffs and Assumptions'!$D$17*('Inf-U tradeoff'!$A119-'Coeffs and Assumptions'!$H$6)/'Inf-U tradeoff'!$A119</f>
        <v>0.50422732203390064</v>
      </c>
    </row>
    <row r="120" spans="1:3" x14ac:dyDescent="0.35">
      <c r="A120">
        <v>11.899999999999974</v>
      </c>
      <c r="B120">
        <f>'Coeffs and Assumptions'!$H$5+'Coeffs and Assumptions'!$D$7*('Inf-U tradeoff'!$A120-'Coeffs and Assumptions'!$H$6)/'Inf-U tradeoff'!$A120</f>
        <v>1.0161989915966403</v>
      </c>
      <c r="C120">
        <f>'Coeffs and Assumptions'!$H$5+'Coeffs and Assumptions'!$D$17*('Inf-U tradeoff'!$A120-'Coeffs and Assumptions'!$H$6)/'Inf-U tradeoff'!$A120</f>
        <v>0.4954429579831956</v>
      </c>
    </row>
    <row r="121" spans="1:3" x14ac:dyDescent="0.35">
      <c r="A121">
        <v>11.999999999999973</v>
      </c>
      <c r="B121">
        <f>'Coeffs and Assumptions'!$H$5+'Coeffs and Assumptions'!$D$7*('Inf-U tradeoff'!$A121-'Coeffs and Assumptions'!$H$6)/'Inf-U tradeoff'!$A121</f>
        <v>1.0102000000000018</v>
      </c>
      <c r="C121">
        <f>'Coeffs and Assumptions'!$H$5+'Coeffs and Assumptions'!$D$17*('Inf-U tradeoff'!$A121-'Coeffs and Assumptions'!$H$6)/'Inf-U tradeoff'!$A121</f>
        <v>0.48680500000000215</v>
      </c>
    </row>
    <row r="122" spans="1:3" x14ac:dyDescent="0.35">
      <c r="A122">
        <v>12.099999999999973</v>
      </c>
      <c r="B122">
        <f>'Coeffs and Assumptions'!$H$5+'Coeffs and Assumptions'!$D$7*('Inf-U tradeoff'!$A122-'Coeffs and Assumptions'!$H$6)/'Inf-U tradeoff'!$A122</f>
        <v>1.0043001652892578</v>
      </c>
      <c r="C122">
        <f>'Coeffs and Assumptions'!$H$5+'Coeffs and Assumptions'!$D$17*('Inf-U tradeoff'!$A122-'Coeffs and Assumptions'!$H$6)/'Inf-U tradeoff'!$A122</f>
        <v>0.47830981818182061</v>
      </c>
    </row>
    <row r="123" spans="1:3" x14ac:dyDescent="0.35">
      <c r="A123">
        <v>12.199999999999973</v>
      </c>
      <c r="B123">
        <f>'Coeffs and Assumptions'!$H$5+'Coeffs and Assumptions'!$D$7*('Inf-U tradeoff'!$A123-'Coeffs and Assumptions'!$H$6)/'Inf-U tradeoff'!$A123</f>
        <v>0.99849704918032955</v>
      </c>
      <c r="C123">
        <f>'Coeffs and Assumptions'!$H$5+'Coeffs and Assumptions'!$D$17*('Inf-U tradeoff'!$A123-'Coeffs and Assumptions'!$H$6)/'Inf-U tradeoff'!$A123</f>
        <v>0.46995390163934658</v>
      </c>
    </row>
    <row r="124" spans="1:3" x14ac:dyDescent="0.35">
      <c r="A124">
        <v>12.299999999999972</v>
      </c>
      <c r="B124">
        <f>'Coeffs and Assumptions'!$H$5+'Coeffs and Assumptions'!$D$7*('Inf-U tradeoff'!$A124-'Coeffs and Assumptions'!$H$6)/'Inf-U tradeoff'!$A124</f>
        <v>0.99278829268292856</v>
      </c>
      <c r="C124">
        <f>'Coeffs and Assumptions'!$H$5+'Coeffs and Assumptions'!$D$17*('Inf-U tradeoff'!$A124-'Coeffs and Assumptions'!$H$6)/'Inf-U tradeoff'!$A124</f>
        <v>0.4617338536585387</v>
      </c>
    </row>
    <row r="125" spans="1:3" x14ac:dyDescent="0.35">
      <c r="A125">
        <v>12.399999999999972</v>
      </c>
      <c r="B125">
        <f>'Coeffs and Assumptions'!$H$5+'Coeffs and Assumptions'!$D$7*('Inf-U tradeoff'!$A125-'Coeffs and Assumptions'!$H$6)/'Inf-U tradeoff'!$A125</f>
        <v>0.98717161290322752</v>
      </c>
      <c r="C125">
        <f>'Coeffs and Assumptions'!$H$5+'Coeffs and Assumptions'!$D$17*('Inf-U tradeoff'!$A125-'Coeffs and Assumptions'!$H$6)/'Inf-U tradeoff'!$A125</f>
        <v>0.45364638709677663</v>
      </c>
    </row>
    <row r="126" spans="1:3" x14ac:dyDescent="0.35">
      <c r="A126">
        <v>12.499999999999972</v>
      </c>
      <c r="B126">
        <f>'Coeffs and Assumptions'!$H$5+'Coeffs and Assumptions'!$D$7*('Inf-U tradeoff'!$A126-'Coeffs and Assumptions'!$H$6)/'Inf-U tradeoff'!$A126</f>
        <v>0.98164480000000154</v>
      </c>
      <c r="C126">
        <f>'Coeffs and Assumptions'!$H$5+'Coeffs and Assumptions'!$D$17*('Inf-U tradeoff'!$A126-'Coeffs and Assumptions'!$H$6)/'Inf-U tradeoff'!$A126</f>
        <v>0.44568832000000236</v>
      </c>
    </row>
    <row r="127" spans="1:3" x14ac:dyDescent="0.35">
      <c r="A127">
        <v>12.599999999999971</v>
      </c>
      <c r="B127">
        <f>'Coeffs and Assumptions'!$H$5+'Coeffs and Assumptions'!$D$7*('Inf-U tradeoff'!$A127-'Coeffs and Assumptions'!$H$6)/'Inf-U tradeoff'!$A127</f>
        <v>0.97620571428571612</v>
      </c>
      <c r="C127">
        <f>'Coeffs and Assumptions'!$H$5+'Coeffs and Assumptions'!$D$17*('Inf-U tradeoff'!$A127-'Coeffs and Assumptions'!$H$6)/'Inf-U tradeoff'!$A127</f>
        <v>0.43785657142857359</v>
      </c>
    </row>
    <row r="128" spans="1:3" x14ac:dyDescent="0.35">
      <c r="A128">
        <v>12.699999999999971</v>
      </c>
      <c r="B128">
        <f>'Coeffs and Assumptions'!$H$5+'Coeffs and Assumptions'!$D$7*('Inf-U tradeoff'!$A128-'Coeffs and Assumptions'!$H$6)/'Inf-U tradeoff'!$A128</f>
        <v>0.97085228346456875</v>
      </c>
      <c r="C128">
        <f>'Coeffs and Assumptions'!$H$5+'Coeffs and Assumptions'!$D$17*('Inf-U tradeoff'!$A128-'Coeffs and Assumptions'!$H$6)/'Inf-U tradeoff'!$A128</f>
        <v>0.43014815748031743</v>
      </c>
    </row>
    <row r="129" spans="1:3" x14ac:dyDescent="0.35">
      <c r="A129">
        <v>12.799999999999971</v>
      </c>
      <c r="B129">
        <f>'Coeffs and Assumptions'!$H$5+'Coeffs and Assumptions'!$D$7*('Inf-U tradeoff'!$A129-'Coeffs and Assumptions'!$H$6)/'Inf-U tradeoff'!$A129</f>
        <v>0.96558250000000179</v>
      </c>
      <c r="C129">
        <f>'Coeffs and Assumptions'!$H$5+'Coeffs and Assumptions'!$D$17*('Inf-U tradeoff'!$A129-'Coeffs and Assumptions'!$H$6)/'Inf-U tradeoff'!$A129</f>
        <v>0.42256018750000224</v>
      </c>
    </row>
    <row r="130" spans="1:3" x14ac:dyDescent="0.35">
      <c r="A130">
        <v>12.89999999999997</v>
      </c>
      <c r="B130">
        <f>'Coeffs and Assumptions'!$H$5+'Coeffs and Assumptions'!$D$7*('Inf-U tradeoff'!$A130-'Coeffs and Assumptions'!$H$6)/'Inf-U tradeoff'!$A130</f>
        <v>0.96039441860465291</v>
      </c>
      <c r="C130">
        <f>'Coeffs and Assumptions'!$H$5+'Coeffs and Assumptions'!$D$17*('Inf-U tradeoff'!$A130-'Coeffs and Assumptions'!$H$6)/'Inf-U tradeoff'!$A130</f>
        <v>0.41508986046511853</v>
      </c>
    </row>
    <row r="131" spans="1:3" x14ac:dyDescent="0.35">
      <c r="A131">
        <v>12.99999999999997</v>
      </c>
      <c r="B131">
        <f>'Coeffs and Assumptions'!$H$5+'Coeffs and Assumptions'!$D$7*('Inf-U tradeoff'!$A131-'Coeffs and Assumptions'!$H$6)/'Inf-U tradeoff'!$A131</f>
        <v>0.95528615384615545</v>
      </c>
      <c r="C131">
        <f>'Coeffs and Assumptions'!$H$5+'Coeffs and Assumptions'!$D$17*('Inf-U tradeoff'!$A131-'Coeffs and Assumptions'!$H$6)/'Inf-U tradeoff'!$A131</f>
        <v>0.40773446153846371</v>
      </c>
    </row>
    <row r="132" spans="1:3" x14ac:dyDescent="0.35">
      <c r="A132">
        <v>13.099999999999969</v>
      </c>
      <c r="B132">
        <f>'Coeffs and Assumptions'!$H$5+'Coeffs and Assumptions'!$D$7*('Inf-U tradeoff'!$A132-'Coeffs and Assumptions'!$H$6)/'Inf-U tradeoff'!$A132</f>
        <v>0.95025587786259691</v>
      </c>
      <c r="C132">
        <f>'Coeffs and Assumptions'!$H$5+'Coeffs and Assumptions'!$D$17*('Inf-U tradeoff'!$A132-'Coeffs and Assumptions'!$H$6)/'Inf-U tradeoff'!$A132</f>
        <v>0.40049135877862829</v>
      </c>
    </row>
    <row r="133" spans="1:3" x14ac:dyDescent="0.35">
      <c r="A133">
        <v>13.199999999999969</v>
      </c>
      <c r="B133">
        <f>'Coeffs and Assumptions'!$H$5+'Coeffs and Assumptions'!$D$7*('Inf-U tradeoff'!$A133-'Coeffs and Assumptions'!$H$6)/'Inf-U tradeoff'!$A133</f>
        <v>0.9453018181818198</v>
      </c>
      <c r="C133">
        <f>'Coeffs and Assumptions'!$H$5+'Coeffs and Assumptions'!$D$17*('Inf-U tradeoff'!$A133-'Coeffs and Assumptions'!$H$6)/'Inf-U tradeoff'!$A133</f>
        <v>0.39335800000000232</v>
      </c>
    </row>
    <row r="134" spans="1:3" x14ac:dyDescent="0.35">
      <c r="A134">
        <v>13.299999999999969</v>
      </c>
      <c r="B134">
        <f>'Coeffs and Assumptions'!$H$5+'Coeffs and Assumptions'!$D$7*('Inf-U tradeoff'!$A134-'Coeffs and Assumptions'!$H$6)/'Inf-U tradeoff'!$A134</f>
        <v>0.94042225563909931</v>
      </c>
      <c r="C134">
        <f>'Coeffs and Assumptions'!$H$5+'Coeffs and Assumptions'!$D$17*('Inf-U tradeoff'!$A134-'Coeffs and Assumptions'!$H$6)/'Inf-U tradeoff'!$A134</f>
        <v>0.38633190977443821</v>
      </c>
    </row>
    <row r="135" spans="1:3" x14ac:dyDescent="0.35">
      <c r="A135">
        <v>13.399999999999968</v>
      </c>
      <c r="B135">
        <f>'Coeffs and Assumptions'!$H$5+'Coeffs and Assumptions'!$D$7*('Inf-U tradeoff'!$A135-'Coeffs and Assumptions'!$H$6)/'Inf-U tradeoff'!$A135</f>
        <v>0.93561552238806134</v>
      </c>
      <c r="C135">
        <f>'Coeffs and Assumptions'!$H$5+'Coeffs and Assumptions'!$D$17*('Inf-U tradeoff'!$A135-'Coeffs and Assumptions'!$H$6)/'Inf-U tradeoff'!$A135</f>
        <v>0.37941068656716648</v>
      </c>
    </row>
    <row r="136" spans="1:3" x14ac:dyDescent="0.35">
      <c r="A136">
        <v>13.499999999999968</v>
      </c>
      <c r="B136">
        <f>'Coeffs and Assumptions'!$H$5+'Coeffs and Assumptions'!$D$7*('Inf-U tradeoff'!$A136-'Coeffs and Assumptions'!$H$6)/'Inf-U tradeoff'!$A136</f>
        <v>0.93088000000000171</v>
      </c>
      <c r="C136">
        <f>'Coeffs and Assumptions'!$H$5+'Coeffs and Assumptions'!$D$17*('Inf-U tradeoff'!$A136-'Coeffs and Assumptions'!$H$6)/'Inf-U tradeoff'!$A136</f>
        <v>0.37259200000000225</v>
      </c>
    </row>
    <row r="137" spans="1:3" x14ac:dyDescent="0.35">
      <c r="A137">
        <v>13.599999999999968</v>
      </c>
      <c r="B137">
        <f>'Coeffs and Assumptions'!$H$5+'Coeffs and Assumptions'!$D$7*('Inf-U tradeoff'!$A137-'Coeffs and Assumptions'!$H$6)/'Inf-U tradeoff'!$A137</f>
        <v>0.92621411764706063</v>
      </c>
      <c r="C137">
        <f>'Coeffs and Assumptions'!$H$5+'Coeffs and Assumptions'!$D$17*('Inf-U tradeoff'!$A137-'Coeffs and Assumptions'!$H$6)/'Inf-U tradeoff'!$A137</f>
        <v>0.36587358823529614</v>
      </c>
    </row>
    <row r="138" spans="1:3" x14ac:dyDescent="0.35">
      <c r="A138">
        <v>13.699999999999967</v>
      </c>
      <c r="B138">
        <f>'Coeffs and Assumptions'!$H$5+'Coeffs and Assumptions'!$D$7*('Inf-U tradeoff'!$A138-'Coeffs and Assumptions'!$H$6)/'Inf-U tradeoff'!$A138</f>
        <v>0.92161635036496525</v>
      </c>
      <c r="C138">
        <f>'Coeffs and Assumptions'!$H$5+'Coeffs and Assumptions'!$D$17*('Inf-U tradeoff'!$A138-'Coeffs and Assumptions'!$H$6)/'Inf-U tradeoff'!$A138</f>
        <v>0.35925325547445497</v>
      </c>
    </row>
    <row r="139" spans="1:3" x14ac:dyDescent="0.35">
      <c r="A139">
        <v>13.799999999999967</v>
      </c>
      <c r="B139">
        <f>'Coeffs and Assumptions'!$H$5+'Coeffs and Assumptions'!$D$7*('Inf-U tradeoff'!$A139-'Coeffs and Assumptions'!$H$6)/'Inf-U tradeoff'!$A139</f>
        <v>0.917085217391306</v>
      </c>
      <c r="C139">
        <f>'Coeffs and Assumptions'!$H$5+'Coeffs and Assumptions'!$D$17*('Inf-U tradeoff'!$A139-'Coeffs and Assumptions'!$H$6)/'Inf-U tradeoff'!$A139</f>
        <v>0.35272886956521954</v>
      </c>
    </row>
    <row r="140" spans="1:3" x14ac:dyDescent="0.35">
      <c r="A140">
        <v>13.899999999999967</v>
      </c>
      <c r="B140">
        <f>'Coeffs and Assumptions'!$H$5+'Coeffs and Assumptions'!$D$7*('Inf-U tradeoff'!$A140-'Coeffs and Assumptions'!$H$6)/'Inf-U tradeoff'!$A140</f>
        <v>0.91261928057554131</v>
      </c>
      <c r="C140">
        <f>'Coeffs and Assumptions'!$H$5+'Coeffs and Assumptions'!$D$17*('Inf-U tradeoff'!$A140-'Coeffs and Assumptions'!$H$6)/'Inf-U tradeoff'!$A140</f>
        <v>0.34629835971223244</v>
      </c>
    </row>
    <row r="141" spans="1:3" x14ac:dyDescent="0.35">
      <c r="A141">
        <v>13.999999999999966</v>
      </c>
      <c r="B141">
        <f>'Coeffs and Assumptions'!$H$5+'Coeffs and Assumptions'!$D$7*('Inf-U tradeoff'!$A141-'Coeffs and Assumptions'!$H$6)/'Inf-U tradeoff'!$A141</f>
        <v>0.90821714285714461</v>
      </c>
      <c r="C141">
        <f>'Coeffs and Assumptions'!$H$5+'Coeffs and Assumptions'!$D$17*('Inf-U tradeoff'!$A141-'Coeffs and Assumptions'!$H$6)/'Inf-U tradeoff'!$A141</f>
        <v>0.33995971428571625</v>
      </c>
    </row>
    <row r="142" spans="1:3" x14ac:dyDescent="0.35">
      <c r="A142">
        <v>14.099999999999966</v>
      </c>
      <c r="B142">
        <f>'Coeffs and Assumptions'!$H$5+'Coeffs and Assumptions'!$D$7*('Inf-U tradeoff'!$A142-'Coeffs and Assumptions'!$H$6)/'Inf-U tradeoff'!$A142</f>
        <v>0.90387744680851223</v>
      </c>
      <c r="C142">
        <f>'Coeffs and Assumptions'!$H$5+'Coeffs and Assumptions'!$D$17*('Inf-U tradeoff'!$A142-'Coeffs and Assumptions'!$H$6)/'Inf-U tradeoff'!$A142</f>
        <v>0.33371097872340649</v>
      </c>
    </row>
    <row r="143" spans="1:3" x14ac:dyDescent="0.35">
      <c r="A143">
        <v>14.199999999999966</v>
      </c>
      <c r="B143">
        <f>'Coeffs and Assumptions'!$H$5+'Coeffs and Assumptions'!$D$7*('Inf-U tradeoff'!$A143-'Coeffs and Assumptions'!$H$6)/'Inf-U tradeoff'!$A143</f>
        <v>0.89959887323943821</v>
      </c>
      <c r="C143">
        <f>'Coeffs and Assumptions'!$H$5+'Coeffs and Assumptions'!$D$17*('Inf-U tradeoff'!$A143-'Coeffs and Assumptions'!$H$6)/'Inf-U tradeoff'!$A143</f>
        <v>0.32755025352112899</v>
      </c>
    </row>
    <row r="144" spans="1:3" x14ac:dyDescent="0.35">
      <c r="A144">
        <v>14.299999999999965</v>
      </c>
      <c r="B144">
        <f>'Coeffs and Assumptions'!$H$5+'Coeffs and Assumptions'!$D$7*('Inf-U tradeoff'!$A144-'Coeffs and Assumptions'!$H$6)/'Inf-U tradeoff'!$A144</f>
        <v>0.89538013986014153</v>
      </c>
      <c r="C144">
        <f>'Coeffs and Assumptions'!$H$5+'Coeffs and Assumptions'!$D$17*('Inf-U tradeoff'!$A144-'Coeffs and Assumptions'!$H$6)/'Inf-U tradeoff'!$A144</f>
        <v>0.32147569230769446</v>
      </c>
    </row>
    <row r="145" spans="1:3" x14ac:dyDescent="0.35">
      <c r="A145">
        <v>14.399999999999965</v>
      </c>
      <c r="B145">
        <f>'Coeffs and Assumptions'!$H$5+'Coeffs and Assumptions'!$D$7*('Inf-U tradeoff'!$A145-'Coeffs and Assumptions'!$H$6)/'Inf-U tradeoff'!$A145</f>
        <v>0.89122000000000168</v>
      </c>
      <c r="C145">
        <f>'Coeffs and Assumptions'!$H$5+'Coeffs and Assumptions'!$D$17*('Inf-U tradeoff'!$A145-'Coeffs and Assumptions'!$H$6)/'Inf-U tradeoff'!$A145</f>
        <v>0.31548550000000231</v>
      </c>
    </row>
    <row r="146" spans="1:3" x14ac:dyDescent="0.35">
      <c r="A146">
        <v>14.499999999999964</v>
      </c>
      <c r="B146">
        <f>'Coeffs and Assumptions'!$H$5+'Coeffs and Assumptions'!$D$7*('Inf-U tradeoff'!$A146-'Coeffs and Assumptions'!$H$6)/'Inf-U tradeoff'!$A146</f>
        <v>0.88711724137931203</v>
      </c>
      <c r="C146">
        <f>'Coeffs and Assumptions'!$H$5+'Coeffs and Assumptions'!$D$17*('Inf-U tradeoff'!$A146-'Coeffs and Assumptions'!$H$6)/'Inf-U tradeoff'!$A146</f>
        <v>0.30957793103448483</v>
      </c>
    </row>
    <row r="147" spans="1:3" x14ac:dyDescent="0.35">
      <c r="A147">
        <v>14.599999999999964</v>
      </c>
      <c r="B147">
        <f>'Coeffs and Assumptions'!$H$5+'Coeffs and Assumptions'!$D$7*('Inf-U tradeoff'!$A147-'Coeffs and Assumptions'!$H$6)/'Inf-U tradeoff'!$A147</f>
        <v>0.88307068493150842</v>
      </c>
      <c r="C147">
        <f>'Coeffs and Assumptions'!$H$5+'Coeffs and Assumptions'!$D$17*('Inf-U tradeoff'!$A147-'Coeffs and Assumptions'!$H$6)/'Inf-U tradeoff'!$A147</f>
        <v>0.30375128767123494</v>
      </c>
    </row>
    <row r="148" spans="1:3" x14ac:dyDescent="0.35">
      <c r="A148">
        <v>14.699999999999964</v>
      </c>
      <c r="B148">
        <f>'Coeffs and Assumptions'!$H$5+'Coeffs and Assumptions'!$D$7*('Inf-U tradeoff'!$A148-'Coeffs and Assumptions'!$H$6)/'Inf-U tradeoff'!$A148</f>
        <v>0.87907918367347104</v>
      </c>
      <c r="C148">
        <f>'Coeffs and Assumptions'!$H$5+'Coeffs and Assumptions'!$D$17*('Inf-U tradeoff'!$A148-'Coeffs and Assumptions'!$H$6)/'Inf-U tradeoff'!$A148</f>
        <v>0.29800391836734907</v>
      </c>
    </row>
    <row r="149" spans="1:3" x14ac:dyDescent="0.35">
      <c r="A149">
        <v>14.799999999999963</v>
      </c>
      <c r="B149">
        <f>'Coeffs and Assumptions'!$H$5+'Coeffs and Assumptions'!$D$7*('Inf-U tradeoff'!$A149-'Coeffs and Assumptions'!$H$6)/'Inf-U tradeoff'!$A149</f>
        <v>0.87514162162162323</v>
      </c>
      <c r="C149">
        <f>'Coeffs and Assumptions'!$H$5+'Coeffs and Assumptions'!$D$17*('Inf-U tradeoff'!$A149-'Coeffs and Assumptions'!$H$6)/'Inf-U tradeoff'!$A149</f>
        <v>0.29233421621621836</v>
      </c>
    </row>
    <row r="150" spans="1:3" x14ac:dyDescent="0.35">
      <c r="A150">
        <v>14.899999999999963</v>
      </c>
      <c r="B150">
        <f>'Coeffs and Assumptions'!$H$5+'Coeffs and Assumptions'!$D$7*('Inf-U tradeoff'!$A150-'Coeffs and Assumptions'!$H$6)/'Inf-U tradeoff'!$A150</f>
        <v>0.87125691275167938</v>
      </c>
      <c r="C150">
        <f>'Coeffs and Assumptions'!$H$5+'Coeffs and Assumptions'!$D$17*('Inf-U tradeoff'!$A150-'Coeffs and Assumptions'!$H$6)/'Inf-U tradeoff'!$A150</f>
        <v>0.2867406174496665</v>
      </c>
    </row>
    <row r="151" spans="1:3" x14ac:dyDescent="0.35">
      <c r="A151">
        <v>14.999999999999963</v>
      </c>
      <c r="B151">
        <f>'Coeffs and Assumptions'!$H$5+'Coeffs and Assumptions'!$D$7*('Inf-U tradeoff'!$A151-'Coeffs and Assumptions'!$H$6)/'Inf-U tradeoff'!$A151</f>
        <v>0.86742400000000153</v>
      </c>
      <c r="C151">
        <f>'Coeffs and Assumptions'!$H$5+'Coeffs and Assumptions'!$D$17*('Inf-U tradeoff'!$A151-'Coeffs and Assumptions'!$H$6)/'Inf-U tradeoff'!$A151</f>
        <v>0.28122160000000207</v>
      </c>
    </row>
    <row r="152" spans="1:3" x14ac:dyDescent="0.35">
      <c r="A152">
        <v>15.099999999999962</v>
      </c>
      <c r="B152">
        <f>'Coeffs and Assumptions'!$H$5+'Coeffs and Assumptions'!$D$7*('Inf-U tradeoff'!$A152-'Coeffs and Assumptions'!$H$6)/'Inf-U tradeoff'!$A152</f>
        <v>0.86364185430463736</v>
      </c>
      <c r="C152">
        <f>'Coeffs and Assumptions'!$H$5+'Coeffs and Assumptions'!$D$17*('Inf-U tradeoff'!$A152-'Coeffs and Assumptions'!$H$6)/'Inf-U tradeoff'!$A152</f>
        <v>0.27577568211920744</v>
      </c>
    </row>
    <row r="153" spans="1:3" x14ac:dyDescent="0.35">
      <c r="A153">
        <v>15.199999999999962</v>
      </c>
      <c r="B153">
        <f>'Coeffs and Assumptions'!$H$5+'Coeffs and Assumptions'!$D$7*('Inf-U tradeoff'!$A153-'Coeffs and Assumptions'!$H$6)/'Inf-U tradeoff'!$A153</f>
        <v>0.85990947368421211</v>
      </c>
      <c r="C153">
        <f>'Coeffs and Assumptions'!$H$5+'Coeffs and Assumptions'!$D$17*('Inf-U tradeoff'!$A153-'Coeffs and Assumptions'!$H$6)/'Inf-U tradeoff'!$A153</f>
        <v>0.27040142105263354</v>
      </c>
    </row>
    <row r="154" spans="1:3" x14ac:dyDescent="0.35">
      <c r="A154">
        <v>15.299999999999962</v>
      </c>
      <c r="B154">
        <f>'Coeffs and Assumptions'!$H$5+'Coeffs and Assumptions'!$D$7*('Inf-U tradeoff'!$A154-'Coeffs and Assumptions'!$H$6)/'Inf-U tradeoff'!$A154</f>
        <v>0.85622588235294272</v>
      </c>
      <c r="C154">
        <f>'Coeffs and Assumptions'!$H$5+'Coeffs and Assumptions'!$D$17*('Inf-U tradeoff'!$A154-'Coeffs and Assumptions'!$H$6)/'Inf-U tradeoff'!$A154</f>
        <v>0.2650974117647078</v>
      </c>
    </row>
    <row r="155" spans="1:3" x14ac:dyDescent="0.35">
      <c r="A155">
        <v>15.399999999999961</v>
      </c>
      <c r="B155">
        <f>'Coeffs and Assumptions'!$H$5+'Coeffs and Assumptions'!$D$7*('Inf-U tradeoff'!$A155-'Coeffs and Assumptions'!$H$6)/'Inf-U tradeoff'!$A155</f>
        <v>0.8525901298701315</v>
      </c>
      <c r="C155">
        <f>'Coeffs and Assumptions'!$H$5+'Coeffs and Assumptions'!$D$17*('Inf-U tradeoff'!$A155-'Coeffs and Assumptions'!$H$6)/'Inf-U tradeoff'!$A155</f>
        <v>0.25986228571428782</v>
      </c>
    </row>
    <row r="156" spans="1:3" x14ac:dyDescent="0.35">
      <c r="A156">
        <v>15.499999999999961</v>
      </c>
      <c r="B156">
        <f>'Coeffs and Assumptions'!$H$5+'Coeffs and Assumptions'!$D$7*('Inf-U tradeoff'!$A156-'Coeffs and Assumptions'!$H$6)/'Inf-U tradeoff'!$A156</f>
        <v>0.84900129032258209</v>
      </c>
      <c r="C156">
        <f>'Coeffs and Assumptions'!$H$5+'Coeffs and Assumptions'!$D$17*('Inf-U tradeoff'!$A156-'Coeffs and Assumptions'!$H$6)/'Inf-U tradeoff'!$A156</f>
        <v>0.25469470967742147</v>
      </c>
    </row>
    <row r="157" spans="1:3" x14ac:dyDescent="0.35">
      <c r="A157">
        <v>15.599999999999961</v>
      </c>
      <c r="B157">
        <f>'Coeffs and Assumptions'!$H$5+'Coeffs and Assumptions'!$D$7*('Inf-U tradeoff'!$A157-'Coeffs and Assumptions'!$H$6)/'Inf-U tradeoff'!$A157</f>
        <v>0.84545846153846305</v>
      </c>
      <c r="C157">
        <f>'Coeffs and Assumptions'!$H$5+'Coeffs and Assumptions'!$D$17*('Inf-U tradeoff'!$A157-'Coeffs and Assumptions'!$H$6)/'Inf-U tradeoff'!$A157</f>
        <v>0.2495933846153866</v>
      </c>
    </row>
    <row r="158" spans="1:3" x14ac:dyDescent="0.35">
      <c r="A158">
        <v>15.69999999999996</v>
      </c>
      <c r="B158">
        <f>'Coeffs and Assumptions'!$H$5+'Coeffs and Assumptions'!$D$7*('Inf-U tradeoff'!$A158-'Coeffs and Assumptions'!$H$6)/'Inf-U tradeoff'!$A158</f>
        <v>0.8419607643312117</v>
      </c>
      <c r="C158">
        <f>'Coeffs and Assumptions'!$H$5+'Coeffs and Assumptions'!$D$17*('Inf-U tradeoff'!$A158-'Coeffs and Assumptions'!$H$6)/'Inf-U tradeoff'!$A158</f>
        <v>0.24455704458598948</v>
      </c>
    </row>
    <row r="159" spans="1:3" x14ac:dyDescent="0.35">
      <c r="A159">
        <v>15.79999999999996</v>
      </c>
      <c r="B159">
        <f>'Coeffs and Assumptions'!$H$5+'Coeffs and Assumptions'!$D$7*('Inf-U tradeoff'!$A159-'Coeffs and Assumptions'!$H$6)/'Inf-U tradeoff'!$A159</f>
        <v>0.83850734177215336</v>
      </c>
      <c r="C159">
        <f>'Coeffs and Assumptions'!$H$5+'Coeffs and Assumptions'!$D$17*('Inf-U tradeoff'!$A159-'Coeffs and Assumptions'!$H$6)/'Inf-U tradeoff'!$A159</f>
        <v>0.23958445569620457</v>
      </c>
    </row>
    <row r="160" spans="1:3" x14ac:dyDescent="0.35">
      <c r="A160">
        <v>15.899999999999959</v>
      </c>
      <c r="B160">
        <f>'Coeffs and Assumptions'!$H$5+'Coeffs and Assumptions'!$D$7*('Inf-U tradeoff'!$A160-'Coeffs and Assumptions'!$H$6)/'Inf-U tradeoff'!$A160</f>
        <v>0.83509735849056743</v>
      </c>
      <c r="C160">
        <f>'Coeffs and Assumptions'!$H$5+'Coeffs and Assumptions'!$D$17*('Inf-U tradeoff'!$A160-'Coeffs and Assumptions'!$H$6)/'Inf-U tradeoff'!$A160</f>
        <v>0.23467441509434162</v>
      </c>
    </row>
    <row r="161" spans="1:3" x14ac:dyDescent="0.35">
      <c r="A161">
        <v>15.999999999999959</v>
      </c>
      <c r="B161">
        <f>'Coeffs and Assumptions'!$H$5+'Coeffs and Assumptions'!$D$7*('Inf-U tradeoff'!$A161-'Coeffs and Assumptions'!$H$6)/'Inf-U tradeoff'!$A161</f>
        <v>0.83173000000000141</v>
      </c>
      <c r="C161">
        <f>'Coeffs and Assumptions'!$H$5+'Coeffs and Assumptions'!$D$17*('Inf-U tradeoff'!$A161-'Coeffs and Assumptions'!$H$6)/'Inf-U tradeoff'!$A161</f>
        <v>0.22982575000000183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9"/>
  <sheetViews>
    <sheetView tabSelected="1" workbookViewId="0">
      <selection activeCell="C10" sqref="C10"/>
    </sheetView>
  </sheetViews>
  <sheetFormatPr defaultRowHeight="14.5" x14ac:dyDescent="0.35"/>
  <cols>
    <col min="1" max="1" width="11.54296875" customWidth="1"/>
    <col min="2" max="2" width="16.90625" customWidth="1"/>
    <col min="3" max="3" width="19.26953125" customWidth="1"/>
  </cols>
  <sheetData>
    <row r="1" spans="1:3" ht="39" customHeight="1" x14ac:dyDescent="0.35">
      <c r="A1" s="22" t="s">
        <v>22</v>
      </c>
      <c r="B1" s="22" t="s">
        <v>23</v>
      </c>
      <c r="C1" s="22" t="s">
        <v>24</v>
      </c>
    </row>
    <row r="2" spans="1:3" x14ac:dyDescent="0.35">
      <c r="A2" s="24">
        <v>34059</v>
      </c>
      <c r="B2" s="26">
        <v>10.901999999999999</v>
      </c>
      <c r="C2" s="25">
        <f>'Coeffs and Assumptions'!$D$7*'Coeffs and Assumptions'!$H$6/(B2)^2</f>
        <v>-7.207656908746328E-2</v>
      </c>
    </row>
    <row r="3" spans="1:3" x14ac:dyDescent="0.35">
      <c r="A3" s="24">
        <f>EOMONTH(A2,3)</f>
        <v>34150</v>
      </c>
      <c r="B3" s="26">
        <v>10.849</v>
      </c>
      <c r="C3" s="25">
        <f>'Coeffs and Assumptions'!$D$7*'Coeffs and Assumptions'!$H$6/(B3)^2</f>
        <v>-7.2782512329716442E-2</v>
      </c>
    </row>
    <row r="4" spans="1:3" x14ac:dyDescent="0.35">
      <c r="A4" s="24">
        <f t="shared" ref="A4:A67" si="0">EOMONTH(A3,3)</f>
        <v>34242</v>
      </c>
      <c r="B4" s="26">
        <v>10.888</v>
      </c>
      <c r="C4" s="25">
        <f>'Coeffs and Assumptions'!$D$7*'Coeffs and Assumptions'!$H$6/(B4)^2</f>
        <v>-7.226204313399244E-2</v>
      </c>
    </row>
    <row r="5" spans="1:3" x14ac:dyDescent="0.35">
      <c r="A5" s="24">
        <f t="shared" si="0"/>
        <v>34334</v>
      </c>
      <c r="B5" s="26">
        <v>10.888</v>
      </c>
      <c r="C5" s="25">
        <f>'Coeffs and Assumptions'!$D$7*'Coeffs and Assumptions'!$H$6/(B5)^2</f>
        <v>-7.226204313399244E-2</v>
      </c>
    </row>
    <row r="6" spans="1:3" x14ac:dyDescent="0.35">
      <c r="A6" s="24">
        <f t="shared" si="0"/>
        <v>34424</v>
      </c>
      <c r="B6" s="26">
        <v>10.441000000000001</v>
      </c>
      <c r="C6" s="25">
        <f>'Coeffs and Assumptions'!$D$7*'Coeffs and Assumptions'!$H$6/(B6)^2</f>
        <v>-7.8581853726387041E-2</v>
      </c>
    </row>
    <row r="7" spans="1:3" x14ac:dyDescent="0.35">
      <c r="A7" s="24">
        <f t="shared" si="0"/>
        <v>34515</v>
      </c>
      <c r="B7" s="26">
        <v>9.8829999999999991</v>
      </c>
      <c r="C7" s="25">
        <f>'Coeffs and Assumptions'!$D$7*'Coeffs and Assumptions'!$H$6/(B7)^2</f>
        <v>-8.7705912285139576E-2</v>
      </c>
    </row>
    <row r="8" spans="1:3" x14ac:dyDescent="0.35">
      <c r="A8" s="24">
        <f t="shared" si="0"/>
        <v>34607</v>
      </c>
      <c r="B8" s="26">
        <v>9.4760000000000009</v>
      </c>
      <c r="C8" s="25">
        <f>'Coeffs and Assumptions'!$D$7*'Coeffs and Assumptions'!$H$6/(B8)^2</f>
        <v>-9.5401753442212356E-2</v>
      </c>
    </row>
    <row r="9" spans="1:3" x14ac:dyDescent="0.35">
      <c r="A9" s="24">
        <f t="shared" si="0"/>
        <v>34699</v>
      </c>
      <c r="B9" s="26">
        <v>9.0570000000000004</v>
      </c>
      <c r="C9" s="25">
        <f>'Coeffs and Assumptions'!$D$7*'Coeffs and Assumptions'!$H$6/(B9)^2</f>
        <v>-0.10443299316320695</v>
      </c>
    </row>
    <row r="10" spans="1:3" x14ac:dyDescent="0.35">
      <c r="A10" s="24">
        <f t="shared" si="0"/>
        <v>34789</v>
      </c>
      <c r="B10" s="26">
        <v>8.766</v>
      </c>
      <c r="C10" s="25">
        <f>'Coeffs and Assumptions'!$D$7*'Coeffs and Assumptions'!$H$6/(B10)^2</f>
        <v>-0.11148168605509154</v>
      </c>
    </row>
    <row r="11" spans="1:3" x14ac:dyDescent="0.35">
      <c r="A11" s="24">
        <f t="shared" si="0"/>
        <v>34880</v>
      </c>
      <c r="B11" s="26">
        <v>8.3650000000000002</v>
      </c>
      <c r="C11" s="25">
        <f>'Coeffs and Assumptions'!$D$7*'Coeffs and Assumptions'!$H$6/(B11)^2</f>
        <v>-0.12242625661458366</v>
      </c>
    </row>
    <row r="12" spans="1:3" x14ac:dyDescent="0.35">
      <c r="A12" s="24">
        <f t="shared" si="0"/>
        <v>34972</v>
      </c>
      <c r="B12" s="26">
        <v>8.3689999999999998</v>
      </c>
      <c r="C12" s="25">
        <f>'Coeffs and Assumptions'!$D$7*'Coeffs and Assumptions'!$H$6/(B12)^2</f>
        <v>-0.12230925625656401</v>
      </c>
    </row>
    <row r="13" spans="1:3" x14ac:dyDescent="0.35">
      <c r="A13" s="24">
        <f t="shared" si="0"/>
        <v>35064</v>
      </c>
      <c r="B13" s="26">
        <v>8.39</v>
      </c>
      <c r="C13" s="25">
        <f>'Coeffs and Assumptions'!$D$7*'Coeffs and Assumptions'!$H$6/(B13)^2</f>
        <v>-0.12169774733244212</v>
      </c>
    </row>
    <row r="14" spans="1:3" x14ac:dyDescent="0.35">
      <c r="A14" s="24">
        <f t="shared" si="0"/>
        <v>35155</v>
      </c>
      <c r="B14" s="26">
        <v>8.4009999999999998</v>
      </c>
      <c r="C14" s="25">
        <f>'Coeffs and Assumptions'!$D$7*'Coeffs and Assumptions'!$H$6/(B14)^2</f>
        <v>-0.12137926172085925</v>
      </c>
    </row>
    <row r="15" spans="1:3" x14ac:dyDescent="0.35">
      <c r="A15" s="24">
        <f t="shared" si="0"/>
        <v>35246</v>
      </c>
      <c r="B15" s="26">
        <v>8.4160000000000004</v>
      </c>
      <c r="C15" s="25">
        <f>'Coeffs and Assumptions'!$D$7*'Coeffs and Assumptions'!$H$6/(B15)^2</f>
        <v>-0.12094697407798291</v>
      </c>
    </row>
    <row r="16" spans="1:3" x14ac:dyDescent="0.35">
      <c r="A16" s="24">
        <f t="shared" si="0"/>
        <v>35338</v>
      </c>
      <c r="B16" s="26">
        <v>8.6210000000000004</v>
      </c>
      <c r="C16" s="25">
        <f>'Coeffs and Assumptions'!$D$7*'Coeffs and Assumptions'!$H$6/(B16)^2</f>
        <v>-0.11526333225069667</v>
      </c>
    </row>
    <row r="17" spans="1:3" x14ac:dyDescent="0.35">
      <c r="A17" s="24">
        <f t="shared" si="0"/>
        <v>35430</v>
      </c>
      <c r="B17" s="26">
        <v>8.6199999999999992</v>
      </c>
      <c r="C17" s="25">
        <f>'Coeffs and Assumptions'!$D$7*'Coeffs and Assumptions'!$H$6/(B17)^2</f>
        <v>-0.11529007703446906</v>
      </c>
    </row>
    <row r="18" spans="1:3" x14ac:dyDescent="0.35">
      <c r="A18" s="24">
        <f t="shared" si="0"/>
        <v>35520</v>
      </c>
      <c r="B18" s="26">
        <v>8.6199999999999992</v>
      </c>
      <c r="C18" s="25">
        <f>'Coeffs and Assumptions'!$D$7*'Coeffs and Assumptions'!$H$6/(B18)^2</f>
        <v>-0.11529007703446906</v>
      </c>
    </row>
    <row r="19" spans="1:3" x14ac:dyDescent="0.35">
      <c r="A19" s="24">
        <f t="shared" si="0"/>
        <v>35611</v>
      </c>
      <c r="B19" s="26">
        <v>8.4830000000000005</v>
      </c>
      <c r="C19" s="25">
        <f>'Coeffs and Assumptions'!$D$7*'Coeffs and Assumptions'!$H$6/(B19)^2</f>
        <v>-0.11904400433961099</v>
      </c>
    </row>
    <row r="20" spans="1:3" x14ac:dyDescent="0.35">
      <c r="A20" s="24">
        <f t="shared" si="0"/>
        <v>35703</v>
      </c>
      <c r="B20" s="26">
        <v>8.3740000000000006</v>
      </c>
      <c r="C20" s="25">
        <f>'Coeffs and Assumptions'!$D$7*'Coeffs and Assumptions'!$H$6/(B20)^2</f>
        <v>-0.12216324151848081</v>
      </c>
    </row>
    <row r="21" spans="1:3" x14ac:dyDescent="0.35">
      <c r="A21" s="24">
        <f t="shared" si="0"/>
        <v>35795</v>
      </c>
      <c r="B21" s="26">
        <v>7.9770000000000003</v>
      </c>
      <c r="C21" s="25">
        <f>'Coeffs and Assumptions'!$D$7*'Coeffs and Assumptions'!$H$6/(B21)^2</f>
        <v>-0.13462548376790118</v>
      </c>
    </row>
    <row r="22" spans="1:3" x14ac:dyDescent="0.35">
      <c r="A22" s="24">
        <f t="shared" si="0"/>
        <v>35885</v>
      </c>
      <c r="B22" s="26">
        <v>7.84</v>
      </c>
      <c r="C22" s="25">
        <f>'Coeffs and Assumptions'!$D$7*'Coeffs and Assumptions'!$H$6/(B22)^2</f>
        <v>-0.13937161599333614</v>
      </c>
    </row>
    <row r="23" spans="1:3" x14ac:dyDescent="0.35">
      <c r="A23" s="24">
        <f t="shared" si="0"/>
        <v>35976</v>
      </c>
      <c r="B23" s="26">
        <v>7.734</v>
      </c>
      <c r="C23" s="25">
        <f>'Coeffs and Assumptions'!$D$7*'Coeffs and Assumptions'!$H$6/(B23)^2</f>
        <v>-0.14321817178356458</v>
      </c>
    </row>
    <row r="24" spans="1:3" x14ac:dyDescent="0.35">
      <c r="A24" s="24">
        <f t="shared" si="0"/>
        <v>36068</v>
      </c>
      <c r="B24" s="26">
        <v>7.7880000000000003</v>
      </c>
      <c r="C24" s="25">
        <f>'Coeffs and Assumptions'!$D$7*'Coeffs and Assumptions'!$H$6/(B24)^2</f>
        <v>-0.14123898091410039</v>
      </c>
    </row>
    <row r="25" spans="1:3" x14ac:dyDescent="0.35">
      <c r="A25" s="24">
        <f t="shared" si="0"/>
        <v>36160</v>
      </c>
      <c r="B25" s="26">
        <v>7.375</v>
      </c>
      <c r="C25" s="25">
        <f>'Coeffs and Assumptions'!$D$7*'Coeffs and Assumptions'!$H$6/(B25)^2</f>
        <v>-0.15750067222062628</v>
      </c>
    </row>
    <row r="26" spans="1:3" x14ac:dyDescent="0.35">
      <c r="A26" s="24">
        <f t="shared" si="0"/>
        <v>36250</v>
      </c>
      <c r="B26" s="26">
        <v>7.0819999999999999</v>
      </c>
      <c r="C26" s="25">
        <f>'Coeffs and Assumptions'!$D$7*'Coeffs and Assumptions'!$H$6/(B26)^2</f>
        <v>-0.17080265460138913</v>
      </c>
    </row>
    <row r="27" spans="1:3" x14ac:dyDescent="0.35">
      <c r="A27" s="24">
        <f t="shared" si="0"/>
        <v>36341</v>
      </c>
      <c r="B27" s="26">
        <v>6.8860000000000001</v>
      </c>
      <c r="C27" s="25">
        <f>'Coeffs and Assumptions'!$D$7*'Coeffs and Assumptions'!$H$6/(B27)^2</f>
        <v>-0.18066433394473155</v>
      </c>
    </row>
    <row r="28" spans="1:3" x14ac:dyDescent="0.35">
      <c r="A28" s="24">
        <f t="shared" si="0"/>
        <v>36433</v>
      </c>
      <c r="B28" s="26">
        <v>6.875</v>
      </c>
      <c r="C28" s="25">
        <f>'Coeffs and Assumptions'!$D$7*'Coeffs and Assumptions'!$H$6/(B28)^2</f>
        <v>-0.18124292231404959</v>
      </c>
    </row>
    <row r="29" spans="1:3" x14ac:dyDescent="0.35">
      <c r="A29" s="24">
        <f t="shared" si="0"/>
        <v>36525</v>
      </c>
      <c r="B29" s="26">
        <v>6.6340000000000003</v>
      </c>
      <c r="C29" s="25">
        <f>'Coeffs and Assumptions'!$D$7*'Coeffs and Assumptions'!$H$6/(B29)^2</f>
        <v>-0.19465050135473891</v>
      </c>
    </row>
    <row r="30" spans="1:3" x14ac:dyDescent="0.35">
      <c r="A30" s="24">
        <f t="shared" si="0"/>
        <v>36616</v>
      </c>
      <c r="B30" s="26">
        <v>6.6509999999999998</v>
      </c>
      <c r="C30" s="25">
        <f>'Coeffs and Assumptions'!$D$7*'Coeffs and Assumptions'!$H$6/(B30)^2</f>
        <v>-0.19365671710115528</v>
      </c>
    </row>
    <row r="31" spans="1:3" x14ac:dyDescent="0.35">
      <c r="A31" s="24">
        <f t="shared" si="0"/>
        <v>36707</v>
      </c>
      <c r="B31" s="26">
        <v>6.3019999999999996</v>
      </c>
      <c r="C31" s="25">
        <f>'Coeffs and Assumptions'!$D$7*'Coeffs and Assumptions'!$H$6/(B31)^2</f>
        <v>-0.21569976072639593</v>
      </c>
    </row>
    <row r="32" spans="1:3" x14ac:dyDescent="0.35">
      <c r="A32" s="24">
        <f t="shared" si="0"/>
        <v>36799</v>
      </c>
      <c r="B32" s="26">
        <v>5.99</v>
      </c>
      <c r="C32" s="25">
        <f>'Coeffs and Assumptions'!$D$7*'Coeffs and Assumptions'!$H$6/(B32)^2</f>
        <v>-0.2387551874158656</v>
      </c>
    </row>
    <row r="33" spans="1:3" x14ac:dyDescent="0.35">
      <c r="A33" s="24">
        <f t="shared" si="0"/>
        <v>36891</v>
      </c>
      <c r="B33" s="26">
        <v>6.1710000000000003</v>
      </c>
      <c r="C33" s="25">
        <f>'Coeffs and Assumptions'!$D$7*'Coeffs and Assumptions'!$H$6/(B33)^2</f>
        <v>-0.2249548537559477</v>
      </c>
    </row>
    <row r="34" spans="1:3" x14ac:dyDescent="0.35">
      <c r="A34" s="24">
        <f t="shared" si="0"/>
        <v>36981</v>
      </c>
      <c r="B34" s="26">
        <v>6.367</v>
      </c>
      <c r="C34" s="25">
        <f>'Coeffs and Assumptions'!$D$7*'Coeffs and Assumptions'!$H$6/(B34)^2</f>
        <v>-0.21131813118080855</v>
      </c>
    </row>
    <row r="35" spans="1:3" x14ac:dyDescent="0.35">
      <c r="A35" s="24">
        <f t="shared" si="0"/>
        <v>37072</v>
      </c>
      <c r="B35" s="26">
        <v>6.87</v>
      </c>
      <c r="C35" s="25">
        <f>'Coeffs and Assumptions'!$D$7*'Coeffs and Assumptions'!$H$6/(B35)^2</f>
        <v>-0.18150683625407604</v>
      </c>
    </row>
    <row r="36" spans="1:3" x14ac:dyDescent="0.35">
      <c r="A36" s="24">
        <f t="shared" si="0"/>
        <v>37164</v>
      </c>
      <c r="B36" s="26">
        <v>6.867</v>
      </c>
      <c r="C36" s="25">
        <f>'Coeffs and Assumptions'!$D$7*'Coeffs and Assumptions'!$H$6/(B36)^2</f>
        <v>-0.18166546140381917</v>
      </c>
    </row>
    <row r="37" spans="1:3" x14ac:dyDescent="0.35">
      <c r="A37" s="24">
        <f t="shared" si="0"/>
        <v>37256</v>
      </c>
      <c r="B37" s="26">
        <v>6.98</v>
      </c>
      <c r="C37" s="25">
        <f>'Coeffs and Assumptions'!$D$7*'Coeffs and Assumptions'!$H$6/(B37)^2</f>
        <v>-0.17583106871043752</v>
      </c>
    </row>
    <row r="38" spans="1:3" x14ac:dyDescent="0.35">
      <c r="A38" s="24">
        <f t="shared" si="0"/>
        <v>37346</v>
      </c>
      <c r="B38" s="26">
        <v>6.6269999999999998</v>
      </c>
      <c r="C38" s="25">
        <f>'Coeffs and Assumptions'!$D$7*'Coeffs and Assumptions'!$H$6/(B38)^2</f>
        <v>-0.19506193130247657</v>
      </c>
    </row>
    <row r="39" spans="1:3" x14ac:dyDescent="0.35">
      <c r="A39" s="24">
        <f t="shared" si="0"/>
        <v>37437</v>
      </c>
      <c r="B39" s="26">
        <v>6.4050000000000002</v>
      </c>
      <c r="C39" s="25">
        <f>'Coeffs and Assumptions'!$D$7*'Coeffs and Assumptions'!$H$6/(B39)^2</f>
        <v>-0.20881812547647385</v>
      </c>
    </row>
    <row r="40" spans="1:3" x14ac:dyDescent="0.35">
      <c r="A40" s="24">
        <f t="shared" si="0"/>
        <v>37529</v>
      </c>
      <c r="B40" s="26">
        <v>6.28</v>
      </c>
      <c r="C40" s="25">
        <f>'Coeffs and Assumptions'!$D$7*'Coeffs and Assumptions'!$H$6/(B40)^2</f>
        <v>-0.21721368006815694</v>
      </c>
    </row>
    <row r="41" spans="1:3" x14ac:dyDescent="0.35">
      <c r="A41" s="24">
        <f t="shared" si="0"/>
        <v>37621</v>
      </c>
      <c r="B41" s="26">
        <v>6.1580000000000004</v>
      </c>
      <c r="C41" s="25">
        <f>'Coeffs and Assumptions'!$D$7*'Coeffs and Assumptions'!$H$6/(B41)^2</f>
        <v>-0.22590564944498773</v>
      </c>
    </row>
    <row r="42" spans="1:3" x14ac:dyDescent="0.35">
      <c r="A42" s="24">
        <f t="shared" si="0"/>
        <v>37711</v>
      </c>
      <c r="B42" s="26">
        <v>6.056</v>
      </c>
      <c r="C42" s="25">
        <f>'Coeffs and Assumptions'!$D$7*'Coeffs and Assumptions'!$H$6/(B42)^2</f>
        <v>-0.23357950192740937</v>
      </c>
    </row>
    <row r="43" spans="1:3" x14ac:dyDescent="0.35">
      <c r="A43" s="24">
        <f t="shared" si="0"/>
        <v>37802</v>
      </c>
      <c r="B43" s="26">
        <v>6.0519999999999996</v>
      </c>
      <c r="C43" s="25">
        <f>'Coeffs and Assumptions'!$D$7*'Coeffs and Assumptions'!$H$6/(B43)^2</f>
        <v>-0.23388836735077231</v>
      </c>
    </row>
    <row r="44" spans="1:3" x14ac:dyDescent="0.35">
      <c r="A44" s="24">
        <f t="shared" si="0"/>
        <v>37894</v>
      </c>
      <c r="B44" s="26">
        <v>5.9059999999999997</v>
      </c>
      <c r="C44" s="25">
        <f>'Coeffs and Assumptions'!$D$7*'Coeffs and Assumptions'!$H$6/(B44)^2</f>
        <v>-0.24559503103652683</v>
      </c>
    </row>
    <row r="45" spans="1:3" x14ac:dyDescent="0.35">
      <c r="A45" s="24">
        <f t="shared" si="0"/>
        <v>37986</v>
      </c>
      <c r="B45" s="26">
        <v>5.7089999999999996</v>
      </c>
      <c r="C45" s="25">
        <f>'Coeffs and Assumptions'!$D$7*'Coeffs and Assumptions'!$H$6/(B45)^2</f>
        <v>-0.26283692341848164</v>
      </c>
    </row>
    <row r="46" spans="1:3" x14ac:dyDescent="0.35">
      <c r="A46" s="24">
        <f t="shared" si="0"/>
        <v>38077</v>
      </c>
      <c r="B46" s="26">
        <v>5.5369999999999999</v>
      </c>
      <c r="C46" s="25">
        <f>'Coeffs and Assumptions'!$D$7*'Coeffs and Assumptions'!$H$6/(B46)^2</f>
        <v>-0.27941995218336635</v>
      </c>
    </row>
    <row r="47" spans="1:3" x14ac:dyDescent="0.35">
      <c r="A47" s="24">
        <f t="shared" si="0"/>
        <v>38168</v>
      </c>
      <c r="B47" s="26">
        <v>5.4359999999999999</v>
      </c>
      <c r="C47" s="25">
        <f>'Coeffs and Assumptions'!$D$7*'Coeffs and Assumptions'!$H$6/(B47)^2</f>
        <v>-0.28989956580851722</v>
      </c>
    </row>
    <row r="48" spans="1:3" x14ac:dyDescent="0.35">
      <c r="A48" s="24">
        <f t="shared" si="0"/>
        <v>38260</v>
      </c>
      <c r="B48" s="26">
        <v>5.4790000000000001</v>
      </c>
      <c r="C48" s="25">
        <f>'Coeffs and Assumptions'!$D$7*'Coeffs and Assumptions'!$H$6/(B48)^2</f>
        <v>-0.28536707262470346</v>
      </c>
    </row>
    <row r="49" spans="1:3" x14ac:dyDescent="0.35">
      <c r="A49" s="24">
        <f t="shared" si="0"/>
        <v>38352</v>
      </c>
      <c r="B49" s="26">
        <v>5.1180000000000003</v>
      </c>
      <c r="C49" s="25">
        <f>'Coeffs and Assumptions'!$D$7*'Coeffs and Assumptions'!$H$6/(B49)^2</f>
        <v>-0.32704378313077492</v>
      </c>
    </row>
    <row r="50" spans="1:3" x14ac:dyDescent="0.35">
      <c r="A50" s="24">
        <f t="shared" si="0"/>
        <v>38442</v>
      </c>
      <c r="B50" s="26">
        <v>5.1079999999999997</v>
      </c>
      <c r="C50" s="25">
        <f>'Coeffs and Assumptions'!$D$7*'Coeffs and Assumptions'!$H$6/(B50)^2</f>
        <v>-0.32832555255962215</v>
      </c>
    </row>
    <row r="51" spans="1:3" x14ac:dyDescent="0.35">
      <c r="A51" s="24">
        <f t="shared" si="0"/>
        <v>38533</v>
      </c>
      <c r="B51" s="26">
        <v>5.0579999999999998</v>
      </c>
      <c r="C51" s="25">
        <f>'Coeffs and Assumptions'!$D$7*'Coeffs and Assumptions'!$H$6/(B51)^2</f>
        <v>-0.33484884943199811</v>
      </c>
    </row>
    <row r="52" spans="1:3" x14ac:dyDescent="0.35">
      <c r="A52" s="24">
        <f t="shared" si="0"/>
        <v>38625</v>
      </c>
      <c r="B52" s="26">
        <v>4.9580000000000002</v>
      </c>
      <c r="C52" s="25">
        <f>'Coeffs and Assumptions'!$D$7*'Coeffs and Assumptions'!$H$6/(B52)^2</f>
        <v>-0.34849248410325639</v>
      </c>
    </row>
    <row r="53" spans="1:3" x14ac:dyDescent="0.35">
      <c r="A53" s="24">
        <f t="shared" si="0"/>
        <v>38717</v>
      </c>
      <c r="B53" s="26">
        <v>5.008</v>
      </c>
      <c r="C53" s="25">
        <f>'Coeffs and Assumptions'!$D$7*'Coeffs and Assumptions'!$H$6/(B53)^2</f>
        <v>-0.34156850636425812</v>
      </c>
    </row>
    <row r="54" spans="1:3" x14ac:dyDescent="0.35">
      <c r="A54" s="24">
        <f t="shared" si="0"/>
        <v>38807</v>
      </c>
      <c r="B54" s="26">
        <v>5.0449999999999999</v>
      </c>
      <c r="C54" s="25">
        <f>'Coeffs and Assumptions'!$D$7*'Coeffs and Assumptions'!$H$6/(B54)^2</f>
        <v>-0.33657675568054019</v>
      </c>
    </row>
    <row r="55" spans="1:3" x14ac:dyDescent="0.35">
      <c r="A55" s="24">
        <f t="shared" si="0"/>
        <v>38898</v>
      </c>
      <c r="B55" s="26">
        <v>4.8579999999999997</v>
      </c>
      <c r="C55" s="25">
        <f>'Coeffs and Assumptions'!$D$7*'Coeffs and Assumptions'!$H$6/(B55)^2</f>
        <v>-0.36298730805430007</v>
      </c>
    </row>
    <row r="56" spans="1:3" x14ac:dyDescent="0.35">
      <c r="A56" s="24">
        <f t="shared" si="0"/>
        <v>38990</v>
      </c>
      <c r="B56" s="26">
        <v>4.6769999999999996</v>
      </c>
      <c r="C56" s="25">
        <f>'Coeffs and Assumptions'!$D$7*'Coeffs and Assumptions'!$H$6/(B56)^2</f>
        <v>-0.39162618428204138</v>
      </c>
    </row>
    <row r="57" spans="1:3" x14ac:dyDescent="0.35">
      <c r="A57" s="24">
        <f t="shared" si="0"/>
        <v>39082</v>
      </c>
      <c r="B57" s="26">
        <v>4.516</v>
      </c>
      <c r="C57" s="25">
        <f>'Coeffs and Assumptions'!$D$7*'Coeffs and Assumptions'!$H$6/(B57)^2</f>
        <v>-0.42004768401455789</v>
      </c>
    </row>
    <row r="58" spans="1:3" x14ac:dyDescent="0.35">
      <c r="A58" s="24">
        <f t="shared" si="0"/>
        <v>39172</v>
      </c>
      <c r="B58" s="26">
        <v>4.5510000000000002</v>
      </c>
      <c r="C58" s="25">
        <f>'Coeffs and Assumptions'!$D$7*'Coeffs and Assumptions'!$H$6/(B58)^2</f>
        <v>-0.41361167589120706</v>
      </c>
    </row>
    <row r="59" spans="1:3" x14ac:dyDescent="0.35">
      <c r="A59" s="24">
        <f t="shared" si="0"/>
        <v>39263</v>
      </c>
      <c r="B59" s="26">
        <v>4.3259999999999996</v>
      </c>
      <c r="C59" s="25">
        <f>'Coeffs and Assumptions'!$D$7*'Coeffs and Assumptions'!$H$6/(B59)^2</f>
        <v>-0.45775535211728213</v>
      </c>
    </row>
    <row r="60" spans="1:3" x14ac:dyDescent="0.35">
      <c r="A60" s="24">
        <f t="shared" si="0"/>
        <v>39355</v>
      </c>
      <c r="B60" s="26">
        <v>4.2539999999999996</v>
      </c>
      <c r="C60" s="25">
        <f>'Coeffs and Assumptions'!$D$7*'Coeffs and Assumptions'!$H$6/(B60)^2</f>
        <v>-0.47338172717886701</v>
      </c>
    </row>
    <row r="61" spans="1:3" x14ac:dyDescent="0.35">
      <c r="A61" s="24">
        <f t="shared" si="0"/>
        <v>39447</v>
      </c>
      <c r="B61" s="26">
        <v>4.3540000000000001</v>
      </c>
      <c r="C61" s="25">
        <f>'Coeffs and Assumptions'!$D$7*'Coeffs and Assumptions'!$H$6/(B61)^2</f>
        <v>-0.45188675443295873</v>
      </c>
    </row>
    <row r="62" spans="1:3" x14ac:dyDescent="0.35">
      <c r="A62" s="24">
        <f t="shared" si="0"/>
        <v>39538</v>
      </c>
      <c r="B62" s="26">
        <v>4.0869999999999997</v>
      </c>
      <c r="C62" s="25">
        <f>'Coeffs and Assumptions'!$D$7*'Coeffs and Assumptions'!$H$6/(B62)^2</f>
        <v>-0.51285806045402638</v>
      </c>
    </row>
    <row r="63" spans="1:3" x14ac:dyDescent="0.35">
      <c r="A63" s="24">
        <f t="shared" si="0"/>
        <v>39629</v>
      </c>
      <c r="B63" s="26">
        <v>4.2590000000000003</v>
      </c>
      <c r="C63" s="25">
        <f>'Coeffs and Assumptions'!$D$7*'Coeffs and Assumptions'!$H$6/(B63)^2</f>
        <v>-0.47227089398851013</v>
      </c>
    </row>
    <row r="64" spans="1:3" x14ac:dyDescent="0.35">
      <c r="A64" s="24">
        <f t="shared" si="0"/>
        <v>39721</v>
      </c>
      <c r="B64" s="26">
        <v>4.1829999999999998</v>
      </c>
      <c r="C64" s="25">
        <f>'Coeffs and Assumptions'!$D$7*'Coeffs and Assumptions'!$H$6/(B64)^2</f>
        <v>-0.48958796316431469</v>
      </c>
    </row>
    <row r="65" spans="1:3" x14ac:dyDescent="0.35">
      <c r="A65" s="24">
        <f t="shared" si="0"/>
        <v>39813</v>
      </c>
      <c r="B65" s="26">
        <v>4.4420000000000002</v>
      </c>
      <c r="C65" s="25">
        <f>'Coeffs and Assumptions'!$D$7*'Coeffs and Assumptions'!$H$6/(B65)^2</f>
        <v>-0.43415954416531971</v>
      </c>
    </row>
    <row r="66" spans="1:3" x14ac:dyDescent="0.35">
      <c r="A66" s="24">
        <f t="shared" si="0"/>
        <v>39903</v>
      </c>
      <c r="B66" s="26">
        <v>5.3109999999999999</v>
      </c>
      <c r="C66" s="25">
        <f>'Coeffs and Assumptions'!$D$7*'Coeffs and Assumptions'!$H$6/(B66)^2</f>
        <v>-0.30370634005987446</v>
      </c>
    </row>
    <row r="67" spans="1:3" x14ac:dyDescent="0.35">
      <c r="A67" s="24">
        <f t="shared" si="0"/>
        <v>39994</v>
      </c>
      <c r="B67" s="26">
        <v>5.73</v>
      </c>
      <c r="C67" s="25">
        <f>'Coeffs and Assumptions'!$D$7*'Coeffs and Assumptions'!$H$6/(B67)^2</f>
        <v>-0.26091390038650258</v>
      </c>
    </row>
    <row r="68" spans="1:3" x14ac:dyDescent="0.35">
      <c r="A68" s="24">
        <f t="shared" ref="A68:A109" si="1">EOMONTH(A67,3)</f>
        <v>40086</v>
      </c>
      <c r="B68" s="26">
        <v>5.6790000000000003</v>
      </c>
      <c r="C68" s="25">
        <f>'Coeffs and Assumptions'!$D$7*'Coeffs and Assumptions'!$H$6/(B68)^2</f>
        <v>-0.26562119343682583</v>
      </c>
    </row>
    <row r="69" spans="1:3" x14ac:dyDescent="0.35">
      <c r="A69" s="24">
        <f t="shared" si="1"/>
        <v>40178</v>
      </c>
      <c r="B69" s="26">
        <v>5.5579999999999998</v>
      </c>
      <c r="C69" s="25">
        <f>'Coeffs and Assumptions'!$D$7*'Coeffs and Assumptions'!$H$6/(B69)^2</f>
        <v>-0.27731245535159926</v>
      </c>
    </row>
    <row r="70" spans="1:3" x14ac:dyDescent="0.35">
      <c r="A70" s="24">
        <f t="shared" si="1"/>
        <v>40268</v>
      </c>
      <c r="B70" s="26">
        <v>5.3330000000000002</v>
      </c>
      <c r="C70" s="25">
        <f>'Coeffs and Assumptions'!$D$7*'Coeffs and Assumptions'!$H$6/(B70)^2</f>
        <v>-0.30120577454523312</v>
      </c>
    </row>
    <row r="71" spans="1:3" x14ac:dyDescent="0.35">
      <c r="A71" s="24">
        <f t="shared" si="1"/>
        <v>40359</v>
      </c>
      <c r="B71" s="26">
        <v>5.2919999999999998</v>
      </c>
      <c r="C71" s="25">
        <f>'Coeffs and Assumptions'!$D$7*'Coeffs and Assumptions'!$H$6/(B71)^2</f>
        <v>-0.30589106390855669</v>
      </c>
    </row>
    <row r="72" spans="1:3" x14ac:dyDescent="0.35">
      <c r="A72" s="24">
        <f t="shared" si="1"/>
        <v>40451</v>
      </c>
      <c r="B72" s="26">
        <v>5.12</v>
      </c>
      <c r="C72" s="25">
        <f>'Coeffs and Assumptions'!$D$7*'Coeffs and Assumptions'!$H$6/(B72)^2</f>
        <v>-0.32678833007812502</v>
      </c>
    </row>
    <row r="73" spans="1:3" x14ac:dyDescent="0.35">
      <c r="A73" s="24">
        <f t="shared" si="1"/>
        <v>40543</v>
      </c>
      <c r="B73" s="26">
        <v>5.0910000000000002</v>
      </c>
      <c r="C73" s="25">
        <f>'Coeffs and Assumptions'!$D$7*'Coeffs and Assumptions'!$H$6/(B73)^2</f>
        <v>-0.33052192003011316</v>
      </c>
    </row>
    <row r="74" spans="1:3" x14ac:dyDescent="0.35">
      <c r="A74" s="24">
        <f t="shared" si="1"/>
        <v>40633</v>
      </c>
      <c r="B74" s="26">
        <v>4.9720000000000004</v>
      </c>
      <c r="C74" s="25">
        <f>'Coeffs and Assumptions'!$D$7*'Coeffs and Assumptions'!$H$6/(B74)^2</f>
        <v>-0.34653269896294547</v>
      </c>
    </row>
    <row r="75" spans="1:3" x14ac:dyDescent="0.35">
      <c r="A75" s="24">
        <f t="shared" si="1"/>
        <v>40724</v>
      </c>
      <c r="B75" s="26">
        <v>4.9630000000000001</v>
      </c>
      <c r="C75" s="25">
        <f>'Coeffs and Assumptions'!$D$7*'Coeffs and Assumptions'!$H$6/(B75)^2</f>
        <v>-0.34779065670284104</v>
      </c>
    </row>
    <row r="76" spans="1:3" x14ac:dyDescent="0.35">
      <c r="A76" s="24">
        <f t="shared" si="1"/>
        <v>40816</v>
      </c>
      <c r="B76" s="26">
        <v>5.1890000000000001</v>
      </c>
      <c r="C76" s="25">
        <f>'Coeffs and Assumptions'!$D$7*'Coeffs and Assumptions'!$H$6/(B76)^2</f>
        <v>-0.31815526871128169</v>
      </c>
    </row>
    <row r="77" spans="1:3" x14ac:dyDescent="0.35">
      <c r="A77" s="24">
        <f t="shared" si="1"/>
        <v>40908</v>
      </c>
      <c r="B77" s="26">
        <v>5.2050000000000001</v>
      </c>
      <c r="C77" s="25">
        <f>'Coeffs and Assumptions'!$D$7*'Coeffs and Assumptions'!$H$6/(B77)^2</f>
        <v>-0.31620227723841243</v>
      </c>
    </row>
    <row r="78" spans="1:3" x14ac:dyDescent="0.35">
      <c r="A78" s="24">
        <f t="shared" si="1"/>
        <v>40999</v>
      </c>
      <c r="B78" s="26">
        <v>5.1479999999999997</v>
      </c>
      <c r="C78" s="25">
        <f>'Coeffs and Assumptions'!$D$7*'Coeffs and Assumptions'!$H$6/(B78)^2</f>
        <v>-0.32324319037605759</v>
      </c>
    </row>
    <row r="79" spans="1:3" x14ac:dyDescent="0.35">
      <c r="A79" s="24">
        <f t="shared" si="1"/>
        <v>41090</v>
      </c>
      <c r="B79" s="26">
        <v>5.1189999999999998</v>
      </c>
      <c r="C79" s="25">
        <f>'Coeffs and Assumptions'!$D$7*'Coeffs and Assumptions'!$H$6/(B79)^2</f>
        <v>-0.32691601917725971</v>
      </c>
    </row>
    <row r="80" spans="1:3" x14ac:dyDescent="0.35">
      <c r="A80" s="24">
        <f t="shared" si="1"/>
        <v>41182</v>
      </c>
      <c r="B80" s="26">
        <v>5.2690000000000001</v>
      </c>
      <c r="C80" s="25">
        <f>'Coeffs and Assumptions'!$D$7*'Coeffs and Assumptions'!$H$6/(B80)^2</f>
        <v>-0.30856741615023303</v>
      </c>
    </row>
    <row r="81" spans="1:3" x14ac:dyDescent="0.35">
      <c r="A81" s="24">
        <f t="shared" si="1"/>
        <v>41274</v>
      </c>
      <c r="B81" s="26">
        <v>5.3680000000000003</v>
      </c>
      <c r="C81" s="25">
        <f>'Coeffs and Assumptions'!$D$7*'Coeffs and Assumptions'!$H$6/(B81)^2</f>
        <v>-0.29729078426886935</v>
      </c>
    </row>
    <row r="82" spans="1:3" x14ac:dyDescent="0.35">
      <c r="A82" s="24">
        <f t="shared" si="1"/>
        <v>41364</v>
      </c>
      <c r="B82" s="26">
        <v>5.484</v>
      </c>
      <c r="C82" s="25">
        <f>'Coeffs and Assumptions'!$D$7*'Coeffs and Assumptions'!$H$6/(B82)^2</f>
        <v>-0.28484694683718864</v>
      </c>
    </row>
    <row r="83" spans="1:3" x14ac:dyDescent="0.35">
      <c r="A83" s="24">
        <f t="shared" si="1"/>
        <v>41455</v>
      </c>
      <c r="B83" s="26">
        <v>5.6310000000000002</v>
      </c>
      <c r="C83" s="25">
        <f>'Coeffs and Assumptions'!$D$7*'Coeffs and Assumptions'!$H$6/(B83)^2</f>
        <v>-0.27016893221905869</v>
      </c>
    </row>
    <row r="84" spans="1:3" x14ac:dyDescent="0.35">
      <c r="A84" s="24">
        <f t="shared" si="1"/>
        <v>41547</v>
      </c>
      <c r="B84" s="26">
        <v>5.7160000000000002</v>
      </c>
      <c r="C84" s="25">
        <f>'Coeffs and Assumptions'!$D$7*'Coeffs and Assumptions'!$H$6/(B84)^2</f>
        <v>-0.26219356026641971</v>
      </c>
    </row>
    <row r="85" spans="1:3" x14ac:dyDescent="0.35">
      <c r="A85" s="24">
        <f t="shared" si="1"/>
        <v>41639</v>
      </c>
      <c r="B85" s="26">
        <v>5.8419999999999996</v>
      </c>
      <c r="C85" s="25">
        <f>'Coeffs and Assumptions'!$D$7*'Coeffs and Assumptions'!$H$6/(B85)^2</f>
        <v>-0.25100556817370728</v>
      </c>
    </row>
    <row r="86" spans="1:3" x14ac:dyDescent="0.35">
      <c r="A86" s="24">
        <f t="shared" si="1"/>
        <v>41729</v>
      </c>
      <c r="B86" s="26">
        <v>5.9050000000000002</v>
      </c>
      <c r="C86" s="25">
        <f>'Coeffs and Assumptions'!$D$7*'Coeffs and Assumptions'!$H$6/(B86)^2</f>
        <v>-0.2456782201395078</v>
      </c>
    </row>
    <row r="87" spans="1:3" x14ac:dyDescent="0.35">
      <c r="A87" s="24">
        <f t="shared" si="1"/>
        <v>41820</v>
      </c>
      <c r="B87" s="26">
        <v>5.9269999999999996</v>
      </c>
      <c r="C87" s="25">
        <f>'Coeffs and Assumptions'!$D$7*'Coeffs and Assumptions'!$H$6/(B87)^2</f>
        <v>-0.24385777479552773</v>
      </c>
    </row>
    <row r="88" spans="1:3" x14ac:dyDescent="0.35">
      <c r="A88" s="24">
        <f t="shared" si="1"/>
        <v>41912</v>
      </c>
      <c r="B88" s="26">
        <v>6.1580000000000004</v>
      </c>
      <c r="C88" s="25">
        <f>'Coeffs and Assumptions'!$D$7*'Coeffs and Assumptions'!$H$6/(B88)^2</f>
        <v>-0.22590564944498773</v>
      </c>
    </row>
    <row r="89" spans="1:3" x14ac:dyDescent="0.35">
      <c r="A89" s="24">
        <f t="shared" si="1"/>
        <v>42004</v>
      </c>
      <c r="B89" s="26">
        <v>6.2569999999999997</v>
      </c>
      <c r="C89" s="25">
        <f>'Coeffs and Assumptions'!$D$7*'Coeffs and Assumptions'!$H$6/(B89)^2</f>
        <v>-0.21881351923723011</v>
      </c>
    </row>
    <row r="90" spans="1:3" x14ac:dyDescent="0.35">
      <c r="A90" s="24">
        <f t="shared" si="1"/>
        <v>42094</v>
      </c>
      <c r="B90" s="26">
        <v>6.1849999999999996</v>
      </c>
      <c r="C90" s="25">
        <f>'Coeffs and Assumptions'!$D$7*'Coeffs and Assumptions'!$H$6/(B90)^2</f>
        <v>-0.22393761734814915</v>
      </c>
    </row>
    <row r="91" spans="1:3" x14ac:dyDescent="0.35">
      <c r="A91" s="24">
        <f t="shared" si="1"/>
        <v>42185</v>
      </c>
      <c r="B91" s="26">
        <v>6.016</v>
      </c>
      <c r="C91" s="25">
        <f>'Coeffs and Assumptions'!$D$7*'Coeffs and Assumptions'!$H$6/(B91)^2</f>
        <v>-0.2366959384902671</v>
      </c>
    </row>
    <row r="92" spans="1:3" x14ac:dyDescent="0.35">
      <c r="A92" s="24">
        <f t="shared" si="1"/>
        <v>42277</v>
      </c>
      <c r="B92" s="26">
        <v>6.1680000000000001</v>
      </c>
      <c r="C92" s="25">
        <f>'Coeffs and Assumptions'!$D$7*'Coeffs and Assumptions'!$H$6/(B92)^2</f>
        <v>-0.22517373465154661</v>
      </c>
    </row>
    <row r="93" spans="1:3" x14ac:dyDescent="0.35">
      <c r="A93" s="24">
        <f t="shared" si="1"/>
        <v>42369</v>
      </c>
      <c r="B93" s="26">
        <v>5.8410000000000002</v>
      </c>
      <c r="C93" s="25">
        <f>'Coeffs and Assumptions'!$D$7*'Coeffs and Assumptions'!$H$6/(B93)^2</f>
        <v>-0.25109152162506737</v>
      </c>
    </row>
    <row r="94" spans="1:3" x14ac:dyDescent="0.35">
      <c r="A94" s="24">
        <f t="shared" si="1"/>
        <v>42460</v>
      </c>
      <c r="B94" s="26">
        <v>5.782</v>
      </c>
      <c r="C94" s="25">
        <f>'Coeffs and Assumptions'!$D$7*'Coeffs and Assumptions'!$H$6/(B94)^2</f>
        <v>-0.25624198286623129</v>
      </c>
    </row>
    <row r="95" spans="1:3" x14ac:dyDescent="0.35">
      <c r="A95" s="24">
        <f t="shared" si="1"/>
        <v>42551</v>
      </c>
      <c r="B95" s="26">
        <v>5.6849999999999996</v>
      </c>
      <c r="C95" s="25">
        <f>'Coeffs and Assumptions'!$D$7*'Coeffs and Assumptions'!$H$6/(B95)^2</f>
        <v>-0.265060811328242</v>
      </c>
    </row>
    <row r="96" spans="1:3" x14ac:dyDescent="0.35">
      <c r="A96" s="24">
        <f t="shared" si="1"/>
        <v>42643</v>
      </c>
      <c r="B96" s="26">
        <v>5.64</v>
      </c>
      <c r="C96" s="25">
        <f>'Coeffs and Assumptions'!$D$7*'Coeffs and Assumptions'!$H$6/(B96)^2</f>
        <v>-0.2693073789044817</v>
      </c>
    </row>
    <row r="97" spans="1:3" x14ac:dyDescent="0.35">
      <c r="A97" s="24">
        <f t="shared" si="1"/>
        <v>42735</v>
      </c>
      <c r="B97" s="26">
        <v>5.7290000000000001</v>
      </c>
      <c r="C97" s="25">
        <f>'Coeffs and Assumptions'!$D$7*'Coeffs and Assumptions'!$H$6/(B97)^2</f>
        <v>-0.26100499365643332</v>
      </c>
    </row>
    <row r="98" spans="1:3" x14ac:dyDescent="0.35">
      <c r="A98" s="24">
        <f t="shared" si="1"/>
        <v>42825</v>
      </c>
      <c r="B98" s="26">
        <v>5.7910000000000004</v>
      </c>
      <c r="C98" s="25">
        <f>'Coeffs and Assumptions'!$D$7*'Coeffs and Assumptions'!$H$6/(B98)^2</f>
        <v>-0.25544613213609707</v>
      </c>
    </row>
    <row r="99" spans="1:3" x14ac:dyDescent="0.35">
      <c r="A99" s="24">
        <f t="shared" si="1"/>
        <v>42916</v>
      </c>
      <c r="B99" s="26">
        <v>5.5839999999999996</v>
      </c>
      <c r="C99" s="25">
        <f>'Coeffs and Assumptions'!$D$7*'Coeffs and Assumptions'!$H$6/(B99)^2</f>
        <v>-0.2747360448600587</v>
      </c>
    </row>
    <row r="100" spans="1:3" x14ac:dyDescent="0.35">
      <c r="A100" s="24">
        <f t="shared" si="1"/>
        <v>43008</v>
      </c>
      <c r="B100" s="26">
        <v>5.5060000000000002</v>
      </c>
      <c r="C100" s="25">
        <f>'Coeffs and Assumptions'!$D$7*'Coeffs and Assumptions'!$H$6/(B100)^2</f>
        <v>-0.28257520211415504</v>
      </c>
    </row>
    <row r="101" spans="1:3" x14ac:dyDescent="0.35">
      <c r="A101" s="24">
        <f t="shared" si="1"/>
        <v>43100</v>
      </c>
      <c r="B101" s="26">
        <v>5.468</v>
      </c>
      <c r="C101" s="25">
        <f>'Coeffs and Assumptions'!$D$7*'Coeffs and Assumptions'!$H$6/(B101)^2</f>
        <v>-0.28651637591916046</v>
      </c>
    </row>
    <row r="102" spans="1:3" x14ac:dyDescent="0.35">
      <c r="A102" s="24">
        <f t="shared" si="1"/>
        <v>43190</v>
      </c>
      <c r="B102" s="26">
        <v>5.5279999999999996</v>
      </c>
      <c r="C102" s="25">
        <f>'Coeffs and Assumptions'!$D$7*'Coeffs and Assumptions'!$H$6/(B102)^2</f>
        <v>-0.28033052624083477</v>
      </c>
    </row>
    <row r="103" spans="1:3" x14ac:dyDescent="0.35">
      <c r="A103" s="24">
        <f t="shared" si="1"/>
        <v>43281</v>
      </c>
      <c r="B103" s="26">
        <v>5.415</v>
      </c>
      <c r="C103" s="25">
        <f>'Coeffs and Assumptions'!$D$7*'Coeffs and Assumptions'!$H$6/(B103)^2</f>
        <v>-0.2921524543243223</v>
      </c>
    </row>
    <row r="104" spans="1:3" x14ac:dyDescent="0.35">
      <c r="A104" s="24">
        <f t="shared" si="1"/>
        <v>43373</v>
      </c>
      <c r="B104" s="26">
        <v>5.1769999999999996</v>
      </c>
      <c r="C104" s="25">
        <f>'Coeffs and Assumptions'!$D$7*'Coeffs and Assumptions'!$H$6/(B104)^2</f>
        <v>-0.31963191079069259</v>
      </c>
    </row>
    <row r="105" spans="1:3" x14ac:dyDescent="0.35">
      <c r="A105" s="24">
        <f t="shared" si="1"/>
        <v>43465</v>
      </c>
      <c r="B105" s="26">
        <v>5.04</v>
      </c>
      <c r="C105" s="25">
        <f>'Coeffs and Assumptions'!$D$7*'Coeffs and Assumptions'!$H$6/(B105)^2</f>
        <v>-0.33724489795918366</v>
      </c>
    </row>
    <row r="106" spans="1:3" x14ac:dyDescent="0.35">
      <c r="A106" s="24">
        <f t="shared" si="1"/>
        <v>43555</v>
      </c>
      <c r="B106" s="26">
        <v>5.0339999999999998</v>
      </c>
      <c r="C106" s="25">
        <f>'Coeffs and Assumptions'!$D$7*'Coeffs and Assumptions'!$H$6/(B106)^2</f>
        <v>-0.33804929814567264</v>
      </c>
    </row>
    <row r="107" spans="1:3" x14ac:dyDescent="0.35">
      <c r="A107" s="24">
        <f t="shared" si="1"/>
        <v>43646</v>
      </c>
      <c r="B107" s="26">
        <v>5.2270000000000003</v>
      </c>
      <c r="C107" s="25">
        <f>'Coeffs and Assumptions'!$D$7*'Coeffs and Assumptions'!$H$6/(B107)^2</f>
        <v>-0.31354614157941163</v>
      </c>
    </row>
    <row r="108" spans="1:3" x14ac:dyDescent="0.35">
      <c r="A108" s="24">
        <f t="shared" si="1"/>
        <v>43738</v>
      </c>
      <c r="B108" s="26">
        <v>5.2290000000000001</v>
      </c>
      <c r="C108" s="25">
        <f>'Coeffs and Assumptions'!$D$7*'Coeffs and Assumptions'!$H$6/(B108)^2</f>
        <v>-0.31330633574376188</v>
      </c>
    </row>
    <row r="109" spans="1:3" x14ac:dyDescent="0.35">
      <c r="A109" s="24">
        <f t="shared" si="1"/>
        <v>43830</v>
      </c>
      <c r="B109" s="26">
        <v>5.18</v>
      </c>
      <c r="C109" s="25">
        <f>'Coeffs and Assumptions'!$D$7*'Coeffs and Assumptions'!$H$6/(B109)^2</f>
        <v>-0.31926178798765681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Coeffs and Assumptions</vt:lpstr>
      <vt:lpstr>Inf-U tradeoff</vt:lpstr>
      <vt:lpstr>Implied slope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2021-08-24T07:34:29Z</dcterms:created>
  <dcterms:modified xsi:type="dcterms:W3CDTF">2021-08-24T08:10:00Z</dcterms:modified>
</cp:coreProperties>
</file>